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15" tabRatio="829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1'!$5:$5</definedName>
    <definedName name="_xlnm.Print_Titles" localSheetId="2">'приложение 3'!$7:$7</definedName>
    <definedName name="_xlnm.Print_Area" localSheetId="0">'приложение 1'!$A$1:$F$20</definedName>
    <definedName name="_xlnm.Print_Area" localSheetId="1">'приложение 2'!$A$1:$G$65</definedName>
    <definedName name="_xlnm.Print_Area" localSheetId="2">'приложение 3'!$A$2:$L$63</definedName>
  </definedNames>
  <calcPr fullCalcOnLoad="1"/>
</workbook>
</file>

<file path=xl/sharedStrings.xml><?xml version="1.0" encoding="utf-8"?>
<sst xmlns="http://schemas.openxmlformats.org/spreadsheetml/2006/main" count="425" uniqueCount="112">
  <si>
    <t>1</t>
  </si>
  <si>
    <t>№</t>
  </si>
  <si>
    <t>Наименование мероприятия</t>
  </si>
  <si>
    <t>Сроки выполнения</t>
  </si>
  <si>
    <t>Содержание мероприятия</t>
  </si>
  <si>
    <t>Ожидаемые результаты</t>
  </si>
  <si>
    <t>Орган ответственный за исполнение</t>
  </si>
  <si>
    <t>Строительство теплосети, ВиК, канализации связи, электроснабжение, устройство улиц, тротуаров</t>
  </si>
  <si>
    <t>Наименование мероприятий</t>
  </si>
  <si>
    <t>2012-2013</t>
  </si>
  <si>
    <t>№ п/п</t>
  </si>
  <si>
    <t>Строительство инженерных коммуникаций и проездов в районе индивидуальных жилых застроек (в район ул.Саянская 2-я очередь)</t>
  </si>
  <si>
    <t>Строительство объектов коммунальной и транспортной инфраструктуры в целях малоэтажного жилищного строительства (строительство внешних инженерных сетей для малоэтажной блокированной застройки по ул.Царевского)</t>
  </si>
  <si>
    <t xml:space="preserve">ПРОГРАММНЫЕ МЕРОПРИЯТИЯ </t>
  </si>
  <si>
    <t>В том числе</t>
  </si>
  <si>
    <t>федеральный бюджет</t>
  </si>
  <si>
    <t>краевой бюджет</t>
  </si>
  <si>
    <t>местный бюджет</t>
  </si>
  <si>
    <t xml:space="preserve">2012 год    </t>
  </si>
  <si>
    <t>2013 год</t>
  </si>
  <si>
    <t>Строительство инженерных коммуникаций и проездов в районе индивидуальных жилой застройки (район ул.Саянская 2-я очередь)</t>
  </si>
  <si>
    <t>Строительство объектов коммунальной и транспортной инфраструктуры в целях малоэтажного жилищного строительства (строительство инженерных сетей для малоэтажной блокированной застройки по ул.Царевского)</t>
  </si>
  <si>
    <t>Мощность строительства</t>
  </si>
  <si>
    <t>Сметная стоимость строительства в ценах 2001 года, тыс.руб.</t>
  </si>
  <si>
    <t>Остаток сметной стоимость на начало года в ценах 2001 года, тыс.руб.</t>
  </si>
  <si>
    <t>Остаток сметной стоимости  на начало года в ценах соответ-свующих лет, тыс.руб.</t>
  </si>
  <si>
    <t xml:space="preserve">Объем финанси-рования - всего  </t>
  </si>
  <si>
    <t xml:space="preserve">краевой бюджет  </t>
  </si>
  <si>
    <t>муници-пальный  бюджет</t>
  </si>
  <si>
    <t>внебюд-жетные источники</t>
  </si>
  <si>
    <t>X</t>
  </si>
  <si>
    <t>2012 год</t>
  </si>
  <si>
    <t>ВСЕГО ПО ПРОГРАММЕ:</t>
  </si>
  <si>
    <t xml:space="preserve">2013 год    </t>
  </si>
  <si>
    <t>МКУ «УКС», Управление градостроительства</t>
  </si>
  <si>
    <t>1. Обеспечение земельных участков коммунальной и транспортной инфраструктурой в целях малоэтажного жилищного строительства</t>
  </si>
  <si>
    <t>1.1.</t>
  </si>
  <si>
    <t>Объем финанси-рования, всего</t>
  </si>
  <si>
    <t>ОБЪЕМЫ И ИСТОЧНИКИ ФИНАНСИРОВАНИЯ, тыс.руб.</t>
  </si>
  <si>
    <t>2.2.</t>
  </si>
  <si>
    <t>2.1.</t>
  </si>
  <si>
    <t>федераль-ный бюджет</t>
  </si>
  <si>
    <t>Ввод в эксплуатацию 6600 кв.м жилья, обеспечение объектами инженерной и траспортной инфраструк-туры 44 индивидуальных жилых домов</t>
  </si>
  <si>
    <t>Приложение №1
к долгосрочной целевой программе "Строительство жилых домов и обеспечение жилищной застройки инфраструктурой" на 2012-2014 годы</t>
  </si>
  <si>
    <t>Строительство инженерных коммуникаций и проездов в районе индивидуальных жилых застроек (в район ул.Саянская 1-я очередь)</t>
  </si>
  <si>
    <t>1.2.</t>
  </si>
  <si>
    <t>Строительство инженерных коммуникаций и проездов в районе индивидуальной жилой застройки (район ветлечебницы)</t>
  </si>
  <si>
    <t>1.3.</t>
  </si>
  <si>
    <t>1.4.</t>
  </si>
  <si>
    <t>1.5.</t>
  </si>
  <si>
    <t>Строительство внутриквартальных инженерных сетей теплоснабжения, водопровода, канализации, электроснабжения и сетей связи, проездов МКР №5 северная часть</t>
  </si>
  <si>
    <t>1.6.</t>
  </si>
  <si>
    <t>2. Строительство жилых домов, с целью предоставления жилых помещений по договорам социального найма гражданам, 
признанным в установленном порядке малоимущими</t>
  </si>
  <si>
    <t>2014 год</t>
  </si>
  <si>
    <t>Приложение №2
к долгосрочной целевой программе "Строительство жилых домов и обеспечение жилищной застройки инфраструктурой"
на 2012-2014 годы</t>
  </si>
  <si>
    <t>ИТОГО ПО ПРОГРАММЕ:</t>
  </si>
  <si>
    <t>Строительство инженерных коммуникаций и проездов в районе индивидуальных жилой застройки (район ул.Саянская 1-я очередь)</t>
  </si>
  <si>
    <t xml:space="preserve">2014 год    </t>
  </si>
  <si>
    <t>Развитие и поддержка социальной и инженерной инфраструктуры (строительство внутриквартальных инженерных сетей теплоснабжения, водопровода, канализации, электроснабжения и сетей связи, проездов МКР №5 северная часть)</t>
  </si>
  <si>
    <t>Строительство многоквартирных жилых домов</t>
  </si>
  <si>
    <t xml:space="preserve">Ввод в эксплатацию
1111,0 кв.м жилья </t>
  </si>
  <si>
    <t>1. Обеспечение земельных участков коммунальной и транспортной инфраструктурой в целях малоэтажного и многоэтажногожилищного строительства</t>
  </si>
  <si>
    <t>2010-2012</t>
  </si>
  <si>
    <t>2009-2014</t>
  </si>
  <si>
    <t>2009-2013</t>
  </si>
  <si>
    <t>Ввод в эксплуатацию 13800,0 кв.м жилья, обеспечение объектами инженерной и траспортной инфраструктуры 72 индивидуальных жилых домов</t>
  </si>
  <si>
    <t>2013-2014</t>
  </si>
  <si>
    <t>Строительство 2-х жилых домов социального найма</t>
  </si>
  <si>
    <t>Строительство жилого дома социального найма</t>
  </si>
  <si>
    <t>Разработка проектно-сметной документации на строительство теплосети, ВиК, канализации связи, электроснабжение, устройство улиц, тротуаров</t>
  </si>
  <si>
    <t>Разработанная проектно-сметная документация на объекты коммунальной и транспортной инфраструктуры получившая положительное заключение государственной экспертизы</t>
  </si>
  <si>
    <t>Обеспечение жилыми помещениями 24 семей</t>
  </si>
  <si>
    <t>Обеспечение жилыми помещениями 60 семей</t>
  </si>
  <si>
    <t>Ввод в эксплуатацию 6300 кв.м жилья, обеспечение объектами инженерной и траспортной инфраструк-туры 42 индивидуальных жилых домов</t>
  </si>
  <si>
    <t>2012</t>
  </si>
  <si>
    <t>Строительство жилых домов по ул. Пушкина 22, ул. Пушкина 24</t>
  </si>
  <si>
    <t>Строительство жилого дома по ул. Пушкина 22, ул. Пушкина 24</t>
  </si>
  <si>
    <t>Ввод в эксплуатацию 10830,0 кв.м жилья, обеспе-чение объектами инжене-рной и траспортной инфра-структуры 57 индиви-дуальных жилых домов</t>
  </si>
  <si>
    <r>
      <t>Ввод в эксплуатацию</t>
    </r>
    <r>
      <rPr>
        <sz val="10"/>
        <rFont val="Times New Roman"/>
        <family val="1"/>
      </rPr>
      <t xml:space="preserve"> 16579,1 </t>
    </r>
    <r>
      <rPr>
        <sz val="10"/>
        <color indexed="8"/>
        <rFont val="Times New Roman"/>
        <family val="1"/>
      </rPr>
      <t xml:space="preserve">кв.м жилья </t>
    </r>
  </si>
  <si>
    <t xml:space="preserve">Требуется разработка проектно-сметной документации.
Ввод в эксплуатацию 
2875,9 кв.м жилья </t>
  </si>
  <si>
    <t>Приложение №3
к долгосрочной целевой программе "Строительство жилых домов и обеспечение жилищной застройки инфраструктурой" на 2012-2014 годы</t>
  </si>
  <si>
    <t>1.7.</t>
  </si>
  <si>
    <t>2.3.</t>
  </si>
  <si>
    <t>1.8.</t>
  </si>
  <si>
    <t>Строительство многоквартирных жилых домов в IV квартале Первомайского района (жилые дома по проезду Поселковый 3, 5, ул.Калинина, 13 )</t>
  </si>
  <si>
    <t>Строительство внутриквартальных инженерных сетей теплоснабжения, водопровода, канализации, электроснабжения и сетей связи в границах улиц пр.Ленинградский, ул.60 лет ВЛКСМ, проездов Мира-Юбилейный</t>
  </si>
  <si>
    <t>Реконструкция инженерных коммуникаций северных кварталов (1-я очередь)</t>
  </si>
  <si>
    <t>Строительство линейных объектов для жилищной застройки в МКР № 7</t>
  </si>
  <si>
    <t xml:space="preserve">Реконструкция теплосети, ВиК, канализации связи, электроснабжение </t>
  </si>
  <si>
    <t>ПЕРЕЧЕНЬ ОБЪЕКТОВ КАПИТАЛЬНОГО СТРОИТЕЛЬСТВА, тыс.руб.</t>
  </si>
  <si>
    <t>Строительство линейных объектов для жилищной застройки МКР №7</t>
  </si>
  <si>
    <r>
      <t xml:space="preserve">Обеспечение объектами коммунальной и транспортной инфраструктуры 57 индивидуальных жилых домов на земельном участке площадью </t>
    </r>
    <r>
      <rPr>
        <u val="single"/>
        <sz val="10"/>
        <rFont val="Times New Roman"/>
        <family val="1"/>
      </rPr>
      <t>10,0</t>
    </r>
    <r>
      <rPr>
        <sz val="10"/>
        <rFont val="Times New Roman"/>
        <family val="1"/>
      </rPr>
      <t xml:space="preserve"> гектар (2012 год)</t>
    </r>
  </si>
  <si>
    <r>
      <t xml:space="preserve">Обеспечение объектами коммунальной и транспортной инфраструктуры 44 индивидуальных жилых домов на земельном участке площадью </t>
    </r>
    <r>
      <rPr>
        <u val="single"/>
        <sz val="10"/>
        <rFont val="Times New Roman"/>
        <family val="1"/>
      </rPr>
      <t>7,7</t>
    </r>
    <r>
      <rPr>
        <sz val="10"/>
        <rFont val="Times New Roman"/>
        <family val="1"/>
      </rPr>
      <t xml:space="preserve"> гектар (2012 год - 3,0 гектара; 2013 год - 4,7 гектара )</t>
    </r>
  </si>
  <si>
    <r>
      <t xml:space="preserve">Обеспечение объектами коммунальной и транспортной инфраструктуры 42 индивидуальных жилых домов на земельном участке площадью </t>
    </r>
    <r>
      <rPr>
        <u val="single"/>
        <sz val="10"/>
        <rFont val="Times New Roman"/>
        <family val="1"/>
      </rPr>
      <t>7,4</t>
    </r>
    <r>
      <rPr>
        <sz val="10"/>
        <rFont val="Times New Roman"/>
        <family val="1"/>
      </rPr>
      <t xml:space="preserve"> гектар (2012 год - 3,0 гектара; 2013 год - 4,4 гектара )</t>
    </r>
  </si>
  <si>
    <r>
      <t xml:space="preserve">Обеспечение объектами коммунальной и транспортной инфраструктуры 72 индивидуальных жилых домов на земельном участке площадью </t>
    </r>
    <r>
      <rPr>
        <u val="single"/>
        <sz val="10"/>
        <rFont val="Times New Roman"/>
        <family val="1"/>
      </rPr>
      <t>12,6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гектар (2012 год - 4,2 гектара; 2013 год - 4,2 гектара; 2014 год - 4,2 гектара )</t>
    </r>
  </si>
  <si>
    <r>
      <t xml:space="preserve">Обеспечение объектами коммунальной и транспортной инфраструктуры  многоквартирных жилых домов (5-ти стрящихся домов, 1-го введенного в эксплуатацию жилого дома) и  объектов общественного назначения на земельном участке площадью </t>
    </r>
    <r>
      <rPr>
        <u val="single"/>
        <sz val="10"/>
        <rFont val="Times New Roman"/>
        <family val="1"/>
      </rPr>
      <t xml:space="preserve">8,4 </t>
    </r>
    <r>
      <rPr>
        <sz val="10"/>
        <rFont val="Times New Roman"/>
        <family val="1"/>
      </rPr>
      <t>гектара (2012 год)</t>
    </r>
  </si>
  <si>
    <t>Реконстукция существующих объектов коммунальной инфраструктуры северных кварталов территории г.Железногорска для дальнейшего строительства многоквартирных жилых домов по ул. Пушкина 22, ул. Пушкина 24</t>
  </si>
  <si>
    <t>Ввод в эксплуатацию жилого дома социального найма по проезду Поселковый, 5</t>
  </si>
  <si>
    <t xml:space="preserve">
Ввод в эксплуатацию 
2875,9 кв.м жилья </t>
  </si>
  <si>
    <r>
      <t xml:space="preserve">Обеспечение объектами коммунальной и транспортной инфраструктуры  многоквартирных жилых домов (1-го стрящегося дома, 6-ти планируемых к строительству домов) и  объектов соцкультбыта ( 2 детских сада, 1 школа - планируемых к строительству) на земельном участке площадью </t>
    </r>
    <r>
      <rPr>
        <u val="single"/>
        <sz val="10"/>
        <rFont val="Times New Roman"/>
        <family val="1"/>
      </rPr>
      <t>24,0</t>
    </r>
    <r>
      <rPr>
        <sz val="10"/>
        <rFont val="Times New Roman"/>
        <family val="1"/>
      </rPr>
      <t xml:space="preserve"> гектара (2012 год - 12,0 гектар; 2013 год - 12,0 гектара)</t>
    </r>
  </si>
  <si>
    <t>1.9.</t>
  </si>
  <si>
    <t>1.10.</t>
  </si>
  <si>
    <t xml:space="preserve">Строительство наружных сетей электроснабжения </t>
  </si>
  <si>
    <r>
      <t xml:space="preserve">Обеспечение электроснабжением  многоквартирных жилых домов (5-ти стрящихся домов, 1-го введенного в эксплуатацию жилого дома) и  объектов общественного назначения на земельном участке площадью </t>
    </r>
    <r>
      <rPr>
        <u val="single"/>
        <sz val="10"/>
        <rFont val="Times New Roman"/>
        <family val="1"/>
      </rPr>
      <t xml:space="preserve">8,4 </t>
    </r>
    <r>
      <rPr>
        <sz val="10"/>
        <rFont val="Times New Roman"/>
        <family val="1"/>
      </rPr>
      <t>гектара (2012 год)</t>
    </r>
  </si>
  <si>
    <r>
      <t xml:space="preserve">Обеспечение электроснабжением многоквартирных жилых домов (1-го стрящегося дома, 6-ти планируемых к строительству домов) и  объектов соцкультбыта ( 2 детских сада, 1 школа - планируемых к строительству) на земельном участке площадью </t>
    </r>
    <r>
      <rPr>
        <u val="single"/>
        <sz val="10"/>
        <rFont val="Times New Roman"/>
        <family val="1"/>
      </rPr>
      <t>24,0</t>
    </r>
    <r>
      <rPr>
        <sz val="10"/>
        <rFont val="Times New Roman"/>
        <family val="1"/>
      </rPr>
      <t xml:space="preserve"> гектара (2012 год - 12,0 гектар; 2013 год - 12,0 гектара)</t>
    </r>
  </si>
  <si>
    <t>Сроки строительства</t>
  </si>
  <si>
    <t>Строительство наружных сетей электроснабжения МКР 3А</t>
  </si>
  <si>
    <t>Строительство наружных сетей электроснабжения МКР 5</t>
  </si>
  <si>
    <t xml:space="preserve">Приложение №2
к постановлению Администрации ЗАТО г.Железногорск     </t>
  </si>
  <si>
    <r>
      <t>Приложение №1
к постановлению Администрации ЗАТО г.Железногорск от _</t>
    </r>
    <r>
      <rPr>
        <u val="single"/>
        <sz val="10"/>
        <rFont val="Times New Roman"/>
        <family val="1"/>
      </rPr>
      <t>21.06.2012</t>
    </r>
    <r>
      <rPr>
        <sz val="10"/>
        <rFont val="Times New Roman"/>
        <family val="1"/>
      </rPr>
      <t>_   №   _</t>
    </r>
    <r>
      <rPr>
        <u val="single"/>
        <sz val="10"/>
        <rFont val="Times New Roman"/>
        <family val="1"/>
      </rPr>
      <t>1060</t>
    </r>
    <r>
      <rPr>
        <sz val="10"/>
        <rFont val="Times New Roman"/>
        <family val="1"/>
      </rPr>
      <t>_</t>
    </r>
  </si>
  <si>
    <r>
      <t xml:space="preserve"> от  _</t>
    </r>
    <r>
      <rPr>
        <u val="single"/>
        <sz val="10"/>
        <rFont val="Times New Roman"/>
        <family val="1"/>
      </rPr>
      <t>21.06.2012</t>
    </r>
    <r>
      <rPr>
        <sz val="10"/>
        <rFont val="Times New Roman"/>
        <family val="1"/>
      </rPr>
      <t>_  №  _</t>
    </r>
    <r>
      <rPr>
        <u val="single"/>
        <sz val="10"/>
        <rFont val="Times New Roman"/>
        <family val="1"/>
      </rPr>
      <t>1060</t>
    </r>
    <r>
      <rPr>
        <sz val="10"/>
        <rFont val="Times New Roman"/>
        <family val="1"/>
      </rPr>
      <t xml:space="preserve">_        </t>
    </r>
  </si>
  <si>
    <r>
      <t xml:space="preserve">Приложение №3
к постановлению Администрации ЗАТО г.Железногорск от  </t>
    </r>
    <r>
      <rPr>
        <u val="single"/>
        <sz val="10"/>
        <rFont val="Times New Roman"/>
        <family val="1"/>
      </rPr>
      <t xml:space="preserve"> 21.06.2012 №  1060</t>
    </r>
    <r>
      <rPr>
        <u val="single"/>
        <sz val="10"/>
        <color indexed="9"/>
        <rFont val="Times New Roman"/>
        <family val="1"/>
      </rPr>
      <t>270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</si>
</sst>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00_р_."/>
    <numFmt numFmtId="173" formatCode="#,##0.0_р_."/>
    <numFmt numFmtId="174" formatCode="#,##0.00_р_."/>
    <numFmt numFmtId="175" formatCode="_(* #,##0.00_);_(* \(#,##0.00\);_(* &quot;-&quot;??_);_(@_)"/>
    <numFmt numFmtId="176" formatCode="0.000"/>
    <numFmt numFmtId="177" formatCode="#,##0.0000"/>
    <numFmt numFmtId="178" formatCode="#,##0.00000"/>
    <numFmt numFmtId="179" formatCode="#,##0.000000"/>
    <numFmt numFmtId="180" formatCode="#,##0.0000_р_."/>
    <numFmt numFmtId="181" formatCode="#,##0.00000_р_."/>
    <numFmt numFmtId="182" formatCode="#,##0.000000_р_."/>
    <numFmt numFmtId="183" formatCode="0.00000"/>
    <numFmt numFmtId="184" formatCode="0.000000"/>
    <numFmt numFmtId="185" formatCode="0.0000"/>
    <numFmt numFmtId="186" formatCode="0.0000000"/>
    <numFmt numFmtId="187" formatCode="#,##0_р_.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10" borderId="10" xfId="0" applyNumberFormat="1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71" fontId="2" fillId="7" borderId="0" xfId="54" applyNumberFormat="1" applyFont="1" applyFill="1" applyAlignment="1">
      <alignment horizontal="center" vertical="center"/>
      <protection/>
    </xf>
    <xf numFmtId="171" fontId="2" fillId="7" borderId="0" xfId="0" applyNumberFormat="1" applyFont="1" applyFill="1" applyAlignment="1">
      <alignment horizontal="center" vertical="center"/>
    </xf>
    <xf numFmtId="16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173" fontId="3" fillId="13" borderId="10" xfId="0" applyNumberFormat="1" applyFont="1" applyFill="1" applyBorder="1" applyAlignment="1">
      <alignment horizontal="center" vertical="center" wrapText="1"/>
    </xf>
    <xf numFmtId="171" fontId="2" fillId="13" borderId="0" xfId="54" applyNumberFormat="1" applyFont="1" applyFill="1" applyAlignment="1">
      <alignment horizontal="center" vertical="center"/>
      <protection/>
    </xf>
    <xf numFmtId="164" fontId="3" fillId="13" borderId="0" xfId="0" applyNumberFormat="1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164" fontId="2" fillId="13" borderId="0" xfId="0" applyNumberFormat="1" applyFont="1" applyFill="1" applyBorder="1" applyAlignment="1">
      <alignment horizontal="center" vertical="center" wrapText="1"/>
    </xf>
    <xf numFmtId="171" fontId="2" fillId="13" borderId="0" xfId="0" applyNumberFormat="1" applyFont="1" applyFill="1" applyAlignment="1">
      <alignment horizontal="center" vertical="center"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6" fillId="5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172" fontId="2" fillId="13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73" fontId="2" fillId="13" borderId="10" xfId="54" applyNumberFormat="1" applyFont="1" applyFill="1" applyBorder="1" applyAlignment="1">
      <alignment horizontal="center" vertical="center" wrapText="1"/>
      <protection/>
    </xf>
    <xf numFmtId="173" fontId="5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1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5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6" fillId="5" borderId="10" xfId="0" applyNumberFormat="1" applyFont="1" applyFill="1" applyBorder="1" applyAlignment="1">
      <alignment horizontal="center" vertical="center" wrapText="1"/>
    </xf>
    <xf numFmtId="178" fontId="2" fillId="0" borderId="10" xfId="54" applyNumberFormat="1" applyFont="1" applyFill="1" applyBorder="1" applyAlignment="1">
      <alignment horizontal="center" vertical="center" wrapText="1"/>
      <protection/>
    </xf>
    <xf numFmtId="181" fontId="3" fillId="1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3" fillId="1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72" fontId="3" fillId="10" borderId="11" xfId="0" applyNumberFormat="1" applyFont="1" applyFill="1" applyBorder="1" applyAlignment="1">
      <alignment horizontal="left" vertical="center" wrapText="1"/>
    </xf>
    <xf numFmtId="172" fontId="3" fillId="10" borderId="14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3" fillId="13" borderId="10" xfId="0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р. соц.-эк. разв.приложение №1 правлен. вариан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25">
      <selection activeCell="I5" sqref="I5"/>
    </sheetView>
  </sheetViews>
  <sheetFormatPr defaultColWidth="9.00390625" defaultRowHeight="12.75"/>
  <cols>
    <col min="1" max="1" width="6.875" style="18" customWidth="1"/>
    <col min="2" max="2" width="39.875" style="19" customWidth="1"/>
    <col min="3" max="3" width="11.75390625" style="11" customWidth="1"/>
    <col min="4" max="4" width="29.00390625" style="11" customWidth="1"/>
    <col min="5" max="5" width="32.125" style="8" customWidth="1"/>
    <col min="6" max="6" width="21.875" style="8" customWidth="1"/>
    <col min="7" max="7" width="16.125" style="11" customWidth="1"/>
    <col min="8" max="16384" width="9.125" style="11" customWidth="1"/>
  </cols>
  <sheetData>
    <row r="1" spans="1:7" ht="60" customHeight="1">
      <c r="A1" s="17"/>
      <c r="E1" s="96" t="s">
        <v>109</v>
      </c>
      <c r="F1" s="96"/>
      <c r="G1" s="16"/>
    </row>
    <row r="2" spans="1:7" ht="60" customHeight="1">
      <c r="A2" s="17"/>
      <c r="E2" s="96" t="s">
        <v>43</v>
      </c>
      <c r="F2" s="96"/>
      <c r="G2" s="16"/>
    </row>
    <row r="3" spans="1:6" s="13" customFormat="1" ht="26.25" customHeight="1">
      <c r="A3" s="97" t="s">
        <v>13</v>
      </c>
      <c r="B3" s="97"/>
      <c r="C3" s="97"/>
      <c r="D3" s="97"/>
      <c r="E3" s="97"/>
      <c r="F3" s="97"/>
    </row>
    <row r="4" spans="1:6" ht="39.75" customHeight="1">
      <c r="A4" s="6" t="s">
        <v>10</v>
      </c>
      <c r="B4" s="1" t="s">
        <v>8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2.75">
      <c r="A5" s="6" t="s">
        <v>0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s="14" customFormat="1" ht="23.25" customHeight="1">
      <c r="A6" s="92" t="s">
        <v>61</v>
      </c>
      <c r="B6" s="92"/>
      <c r="C6" s="92"/>
      <c r="D6" s="92"/>
      <c r="E6" s="92"/>
      <c r="F6" s="92"/>
    </row>
    <row r="7" spans="1:6" s="14" customFormat="1" ht="90" customHeight="1">
      <c r="A7" s="6" t="s">
        <v>36</v>
      </c>
      <c r="B7" s="15" t="s">
        <v>12</v>
      </c>
      <c r="C7" s="1" t="s">
        <v>62</v>
      </c>
      <c r="D7" s="1" t="s">
        <v>7</v>
      </c>
      <c r="E7" s="4" t="s">
        <v>91</v>
      </c>
      <c r="F7" s="1" t="s">
        <v>34</v>
      </c>
    </row>
    <row r="8" spans="1:6" ht="96" customHeight="1">
      <c r="A8" s="6" t="s">
        <v>45</v>
      </c>
      <c r="B8" s="3" t="s">
        <v>44</v>
      </c>
      <c r="C8" s="1" t="s">
        <v>64</v>
      </c>
      <c r="D8" s="1" t="s">
        <v>7</v>
      </c>
      <c r="E8" s="4" t="s">
        <v>92</v>
      </c>
      <c r="F8" s="1" t="s">
        <v>34</v>
      </c>
    </row>
    <row r="9" spans="1:6" ht="96" customHeight="1">
      <c r="A9" s="6" t="s">
        <v>47</v>
      </c>
      <c r="B9" s="3" t="s">
        <v>11</v>
      </c>
      <c r="C9" s="1" t="s">
        <v>64</v>
      </c>
      <c r="D9" s="1" t="s">
        <v>7</v>
      </c>
      <c r="E9" s="4" t="s">
        <v>93</v>
      </c>
      <c r="F9" s="1" t="s">
        <v>34</v>
      </c>
    </row>
    <row r="10" spans="1:6" ht="97.5" customHeight="1">
      <c r="A10" s="6" t="s">
        <v>48</v>
      </c>
      <c r="B10" s="3" t="s">
        <v>46</v>
      </c>
      <c r="C10" s="1" t="s">
        <v>63</v>
      </c>
      <c r="D10" s="1" t="s">
        <v>7</v>
      </c>
      <c r="E10" s="4" t="s">
        <v>94</v>
      </c>
      <c r="F10" s="1" t="s">
        <v>34</v>
      </c>
    </row>
    <row r="11" spans="1:6" ht="135.75" customHeight="1">
      <c r="A11" s="6" t="s">
        <v>49</v>
      </c>
      <c r="B11" s="54" t="s">
        <v>58</v>
      </c>
      <c r="C11" s="1">
        <v>2012</v>
      </c>
      <c r="D11" s="1" t="s">
        <v>7</v>
      </c>
      <c r="E11" s="4" t="s">
        <v>99</v>
      </c>
      <c r="F11" s="1" t="s">
        <v>34</v>
      </c>
    </row>
    <row r="12" spans="1:6" ht="120" customHeight="1">
      <c r="A12" s="6" t="s">
        <v>51</v>
      </c>
      <c r="B12" s="54" t="s">
        <v>87</v>
      </c>
      <c r="C12" s="1">
        <v>2012</v>
      </c>
      <c r="D12" s="1" t="s">
        <v>69</v>
      </c>
      <c r="E12" s="4" t="s">
        <v>70</v>
      </c>
      <c r="F12" s="1" t="s">
        <v>34</v>
      </c>
    </row>
    <row r="13" spans="1:6" ht="126" customHeight="1">
      <c r="A13" s="6" t="s">
        <v>81</v>
      </c>
      <c r="B13" s="80" t="s">
        <v>85</v>
      </c>
      <c r="C13" s="1" t="s">
        <v>62</v>
      </c>
      <c r="D13" s="1" t="s">
        <v>7</v>
      </c>
      <c r="E13" s="4" t="s">
        <v>95</v>
      </c>
      <c r="F13" s="1" t="s">
        <v>34</v>
      </c>
    </row>
    <row r="14" spans="1:6" ht="126" customHeight="1">
      <c r="A14" s="6" t="s">
        <v>83</v>
      </c>
      <c r="B14" s="80" t="s">
        <v>86</v>
      </c>
      <c r="C14" s="1" t="s">
        <v>9</v>
      </c>
      <c r="D14" s="1" t="s">
        <v>88</v>
      </c>
      <c r="E14" s="4" t="s">
        <v>96</v>
      </c>
      <c r="F14" s="1" t="s">
        <v>34</v>
      </c>
    </row>
    <row r="15" spans="1:6" ht="126" customHeight="1">
      <c r="A15" s="6" t="s">
        <v>100</v>
      </c>
      <c r="B15" s="80" t="s">
        <v>106</v>
      </c>
      <c r="C15" s="1" t="s">
        <v>9</v>
      </c>
      <c r="D15" s="1" t="s">
        <v>102</v>
      </c>
      <c r="E15" s="4" t="s">
        <v>103</v>
      </c>
      <c r="F15" s="1" t="s">
        <v>34</v>
      </c>
    </row>
    <row r="16" spans="1:6" ht="138.75" customHeight="1">
      <c r="A16" s="6" t="s">
        <v>101</v>
      </c>
      <c r="B16" s="80" t="s">
        <v>107</v>
      </c>
      <c r="C16" s="1" t="s">
        <v>9</v>
      </c>
      <c r="D16" s="1" t="s">
        <v>102</v>
      </c>
      <c r="E16" s="4" t="s">
        <v>104</v>
      </c>
      <c r="F16" s="1" t="s">
        <v>34</v>
      </c>
    </row>
    <row r="17" spans="1:6" s="14" customFormat="1" ht="39.75" customHeight="1">
      <c r="A17" s="93" t="s">
        <v>52</v>
      </c>
      <c r="B17" s="94"/>
      <c r="C17" s="94"/>
      <c r="D17" s="94"/>
      <c r="E17" s="94"/>
      <c r="F17" s="95"/>
    </row>
    <row r="18" spans="1:6" ht="32.25" customHeight="1">
      <c r="A18" s="6" t="s">
        <v>40</v>
      </c>
      <c r="B18" s="15" t="s">
        <v>75</v>
      </c>
      <c r="C18" s="1" t="s">
        <v>9</v>
      </c>
      <c r="D18" s="1" t="s">
        <v>67</v>
      </c>
      <c r="E18" s="1" t="s">
        <v>71</v>
      </c>
      <c r="F18" s="1" t="s">
        <v>34</v>
      </c>
    </row>
    <row r="19" spans="1:6" ht="32.25" customHeight="1">
      <c r="A19" s="6" t="s">
        <v>39</v>
      </c>
      <c r="B19" s="15" t="s">
        <v>59</v>
      </c>
      <c r="C19" s="1" t="s">
        <v>66</v>
      </c>
      <c r="D19" s="1" t="s">
        <v>68</v>
      </c>
      <c r="E19" s="4" t="s">
        <v>72</v>
      </c>
      <c r="F19" s="1" t="s">
        <v>34</v>
      </c>
    </row>
    <row r="20" spans="1:6" ht="52.5" customHeight="1">
      <c r="A20" s="6" t="s">
        <v>82</v>
      </c>
      <c r="B20" s="80" t="s">
        <v>84</v>
      </c>
      <c r="C20" s="1">
        <v>2012</v>
      </c>
      <c r="D20" s="1" t="s">
        <v>97</v>
      </c>
      <c r="E20" s="4" t="s">
        <v>72</v>
      </c>
      <c r="F20" s="1" t="s">
        <v>34</v>
      </c>
    </row>
  </sheetData>
  <sheetProtection/>
  <mergeCells count="5">
    <mergeCell ref="A6:F6"/>
    <mergeCell ref="A17:F17"/>
    <mergeCell ref="E1:F1"/>
    <mergeCell ref="A3:F3"/>
    <mergeCell ref="E2:F2"/>
  </mergeCells>
  <printOptions/>
  <pageMargins left="0.3937007874015748" right="0.3937007874015748" top="0.7874015748031497" bottom="0.3937007874015748" header="0.11811023622047245" footer="0.11811023622047245"/>
  <pageSetup horizontalDpi="600" verticalDpi="60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90" workbookViewId="0" topLeftCell="A1">
      <selection activeCell="I3" sqref="I3"/>
    </sheetView>
  </sheetViews>
  <sheetFormatPr defaultColWidth="9.00390625" defaultRowHeight="12.75"/>
  <cols>
    <col min="1" max="1" width="5.25390625" style="27" customWidth="1"/>
    <col min="2" max="2" width="76.875" style="22" customWidth="1"/>
    <col min="3" max="3" width="12.875" style="22" customWidth="1"/>
    <col min="4" max="4" width="10.75390625" style="22" customWidth="1"/>
    <col min="5" max="5" width="9.875" style="22" customWidth="1"/>
    <col min="6" max="6" width="12.125" style="22" customWidth="1"/>
    <col min="7" max="7" width="10.75390625" style="22" customWidth="1"/>
    <col min="8" max="16384" width="9.125" style="22" customWidth="1"/>
  </cols>
  <sheetData>
    <row r="1" spans="1:7" ht="37.5" customHeight="1">
      <c r="A1" s="21"/>
      <c r="B1" s="12"/>
      <c r="C1" s="12"/>
      <c r="D1" s="98" t="s">
        <v>108</v>
      </c>
      <c r="E1" s="98"/>
      <c r="F1" s="98"/>
      <c r="G1" s="98"/>
    </row>
    <row r="2" spans="1:7" ht="22.5" customHeight="1">
      <c r="A2" s="21"/>
      <c r="B2" s="12"/>
      <c r="C2" s="12"/>
      <c r="D2" s="98" t="s">
        <v>110</v>
      </c>
      <c r="E2" s="98"/>
      <c r="F2" s="98"/>
      <c r="G2" s="98"/>
    </row>
    <row r="3" spans="1:7" ht="71.25" customHeight="1">
      <c r="A3" s="21"/>
      <c r="B3" s="12"/>
      <c r="C3" s="12"/>
      <c r="D3" s="98" t="s">
        <v>54</v>
      </c>
      <c r="E3" s="98"/>
      <c r="F3" s="98"/>
      <c r="G3" s="98"/>
    </row>
    <row r="4" spans="1:7" ht="27" customHeight="1">
      <c r="A4" s="99" t="s">
        <v>38</v>
      </c>
      <c r="B4" s="99"/>
      <c r="C4" s="99"/>
      <c r="D4" s="99"/>
      <c r="E4" s="99"/>
      <c r="F4" s="99"/>
      <c r="G4" s="99"/>
    </row>
    <row r="5" spans="1:7" ht="19.5" customHeight="1">
      <c r="A5" s="100" t="s">
        <v>1</v>
      </c>
      <c r="B5" s="101" t="s">
        <v>2</v>
      </c>
      <c r="C5" s="103" t="s">
        <v>37</v>
      </c>
      <c r="D5" s="103" t="s">
        <v>14</v>
      </c>
      <c r="E5" s="103"/>
      <c r="F5" s="103"/>
      <c r="G5" s="103"/>
    </row>
    <row r="6" spans="1:7" ht="38.25">
      <c r="A6" s="100"/>
      <c r="B6" s="102"/>
      <c r="C6" s="104"/>
      <c r="D6" s="4" t="s">
        <v>15</v>
      </c>
      <c r="E6" s="4" t="s">
        <v>16</v>
      </c>
      <c r="F6" s="4" t="s">
        <v>17</v>
      </c>
      <c r="G6" s="4" t="s">
        <v>29</v>
      </c>
    </row>
    <row r="7" spans="1:7" ht="12.75">
      <c r="A7" s="2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s="51" customFormat="1" ht="30" customHeight="1">
      <c r="A8" s="115" t="s">
        <v>35</v>
      </c>
      <c r="B8" s="116"/>
      <c r="C8" s="116"/>
      <c r="D8" s="116"/>
      <c r="E8" s="116"/>
      <c r="F8" s="116"/>
      <c r="G8" s="117"/>
    </row>
    <row r="9" spans="1:7" ht="45" customHeight="1">
      <c r="A9" s="107" t="s">
        <v>36</v>
      </c>
      <c r="B9" s="58" t="s">
        <v>21</v>
      </c>
      <c r="C9" s="57">
        <f aca="true" t="shared" si="0" ref="C9:C48">D9+E9+F9+G9</f>
        <v>5878.556</v>
      </c>
      <c r="D9" s="56">
        <f>D10+D11+D12</f>
        <v>0</v>
      </c>
      <c r="E9" s="56">
        <f>E10+E11+E12</f>
        <v>0</v>
      </c>
      <c r="F9" s="57">
        <f>F10+F11+F12</f>
        <v>5878.556</v>
      </c>
      <c r="G9" s="56">
        <f>G10+G11+G12</f>
        <v>0</v>
      </c>
    </row>
    <row r="10" spans="1:7" ht="12.75">
      <c r="A10" s="108"/>
      <c r="B10" s="5" t="s">
        <v>18</v>
      </c>
      <c r="C10" s="55">
        <f t="shared" si="0"/>
        <v>5878.556</v>
      </c>
      <c r="D10" s="24">
        <v>0</v>
      </c>
      <c r="E10" s="24">
        <v>0</v>
      </c>
      <c r="F10" s="55">
        <v>5878.556</v>
      </c>
      <c r="G10" s="24">
        <v>0</v>
      </c>
    </row>
    <row r="11" spans="1:7" ht="12.75">
      <c r="A11" s="108"/>
      <c r="B11" s="5" t="s">
        <v>19</v>
      </c>
      <c r="C11" s="24">
        <f t="shared" si="0"/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2.75">
      <c r="A12" s="109"/>
      <c r="B12" s="5" t="s">
        <v>53</v>
      </c>
      <c r="C12" s="24">
        <f t="shared" si="0"/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33.75" customHeight="1">
      <c r="A13" s="107" t="s">
        <v>45</v>
      </c>
      <c r="B13" s="59" t="s">
        <v>44</v>
      </c>
      <c r="C13" s="56">
        <f t="shared" si="0"/>
        <v>48574</v>
      </c>
      <c r="D13" s="56">
        <f>D14+D15+D16</f>
        <v>48574</v>
      </c>
      <c r="E13" s="56">
        <f>E14+E15+E16</f>
        <v>0</v>
      </c>
      <c r="F13" s="56">
        <f>F14+F15+F16</f>
        <v>0</v>
      </c>
      <c r="G13" s="56">
        <f>G14+G15+G16</f>
        <v>0</v>
      </c>
    </row>
    <row r="14" spans="1:7" ht="12.75">
      <c r="A14" s="108"/>
      <c r="B14" s="5" t="s">
        <v>18</v>
      </c>
      <c r="C14" s="24">
        <f t="shared" si="0"/>
        <v>37600</v>
      </c>
      <c r="D14" s="24">
        <v>37600</v>
      </c>
      <c r="E14" s="24">
        <v>0</v>
      </c>
      <c r="F14" s="24">
        <v>0</v>
      </c>
      <c r="G14" s="24">
        <v>0</v>
      </c>
    </row>
    <row r="15" spans="1:7" ht="12.75">
      <c r="A15" s="108"/>
      <c r="B15" s="5" t="s">
        <v>19</v>
      </c>
      <c r="C15" s="24">
        <f t="shared" si="0"/>
        <v>10974</v>
      </c>
      <c r="D15" s="24">
        <v>10974</v>
      </c>
      <c r="E15" s="24">
        <v>0</v>
      </c>
      <c r="F15" s="24">
        <v>0</v>
      </c>
      <c r="G15" s="24">
        <v>0</v>
      </c>
    </row>
    <row r="16" spans="1:7" ht="12.75">
      <c r="A16" s="108"/>
      <c r="B16" s="5" t="s">
        <v>53</v>
      </c>
      <c r="C16" s="24">
        <f t="shared" si="0"/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33.75" customHeight="1">
      <c r="A17" s="107" t="s">
        <v>47</v>
      </c>
      <c r="B17" s="60" t="s">
        <v>20</v>
      </c>
      <c r="C17" s="56">
        <f t="shared" si="0"/>
        <v>22147.6</v>
      </c>
      <c r="D17" s="56">
        <f>D18+D19+D20</f>
        <v>22147.6</v>
      </c>
      <c r="E17" s="56">
        <f>E18+E19+E20</f>
        <v>0</v>
      </c>
      <c r="F17" s="56">
        <f>F18+F19+F20</f>
        <v>0</v>
      </c>
      <c r="G17" s="56">
        <f>G18+G19+G20</f>
        <v>0</v>
      </c>
    </row>
    <row r="18" spans="1:7" ht="12.75">
      <c r="A18" s="108"/>
      <c r="B18" s="5" t="s">
        <v>18</v>
      </c>
      <c r="C18" s="24">
        <f t="shared" si="0"/>
        <v>17000</v>
      </c>
      <c r="D18" s="24">
        <v>17000</v>
      </c>
      <c r="E18" s="24">
        <v>0</v>
      </c>
      <c r="F18" s="24">
        <v>0</v>
      </c>
      <c r="G18" s="24">
        <v>0</v>
      </c>
    </row>
    <row r="19" spans="1:7" ht="12.75">
      <c r="A19" s="108"/>
      <c r="B19" s="5" t="s">
        <v>19</v>
      </c>
      <c r="C19" s="24">
        <f t="shared" si="0"/>
        <v>5147.6</v>
      </c>
      <c r="D19" s="24">
        <v>5147.6</v>
      </c>
      <c r="E19" s="24">
        <v>0</v>
      </c>
      <c r="F19" s="24">
        <v>0</v>
      </c>
      <c r="G19" s="24">
        <v>0</v>
      </c>
    </row>
    <row r="20" spans="1:7" ht="12.75">
      <c r="A20" s="108"/>
      <c r="B20" s="5" t="s">
        <v>53</v>
      </c>
      <c r="C20" s="24">
        <f t="shared" si="0"/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30" customHeight="1">
      <c r="A21" s="107" t="s">
        <v>48</v>
      </c>
      <c r="B21" s="59" t="s">
        <v>46</v>
      </c>
      <c r="C21" s="56">
        <f t="shared" si="0"/>
        <v>50215</v>
      </c>
      <c r="D21" s="56">
        <f>D22+D23+D24</f>
        <v>50215</v>
      </c>
      <c r="E21" s="56">
        <f>E22+E23+E24</f>
        <v>0</v>
      </c>
      <c r="F21" s="56">
        <f>F22+F23+F24</f>
        <v>0</v>
      </c>
      <c r="G21" s="56">
        <f>G22+G23+G24</f>
        <v>0</v>
      </c>
    </row>
    <row r="22" spans="1:7" ht="12.75">
      <c r="A22" s="108"/>
      <c r="B22" s="5" t="s">
        <v>18</v>
      </c>
      <c r="C22" s="24">
        <f t="shared" si="0"/>
        <v>27705</v>
      </c>
      <c r="D22" s="24">
        <v>27705</v>
      </c>
      <c r="E22" s="24">
        <v>0</v>
      </c>
      <c r="F22" s="24">
        <v>0</v>
      </c>
      <c r="G22" s="24">
        <v>0</v>
      </c>
    </row>
    <row r="23" spans="1:7" ht="12.75">
      <c r="A23" s="108"/>
      <c r="B23" s="5" t="s">
        <v>19</v>
      </c>
      <c r="C23" s="24">
        <f t="shared" si="0"/>
        <v>20000</v>
      </c>
      <c r="D23" s="24">
        <v>20000</v>
      </c>
      <c r="E23" s="24">
        <v>0</v>
      </c>
      <c r="F23" s="24">
        <v>0</v>
      </c>
      <c r="G23" s="24">
        <v>0</v>
      </c>
    </row>
    <row r="24" spans="1:7" ht="12.75">
      <c r="A24" s="109"/>
      <c r="B24" s="5" t="s">
        <v>53</v>
      </c>
      <c r="C24" s="24">
        <f t="shared" si="0"/>
        <v>2510</v>
      </c>
      <c r="D24" s="24">
        <v>2510</v>
      </c>
      <c r="E24" s="24">
        <v>0</v>
      </c>
      <c r="F24" s="24">
        <v>0</v>
      </c>
      <c r="G24" s="24">
        <v>0</v>
      </c>
    </row>
    <row r="25" spans="1:7" ht="45" customHeight="1">
      <c r="A25" s="107" t="s">
        <v>49</v>
      </c>
      <c r="B25" s="61" t="s">
        <v>58</v>
      </c>
      <c r="C25" s="57">
        <f t="shared" si="0"/>
        <v>9090.909</v>
      </c>
      <c r="D25" s="56">
        <f>D26+D27+D28</f>
        <v>0</v>
      </c>
      <c r="E25" s="56">
        <f>E26+E27+E28</f>
        <v>9000</v>
      </c>
      <c r="F25" s="57">
        <f>F26+F27+F28</f>
        <v>90.909</v>
      </c>
      <c r="G25" s="56">
        <f>G26+G27+G28</f>
        <v>0</v>
      </c>
    </row>
    <row r="26" spans="1:7" ht="12.75">
      <c r="A26" s="108"/>
      <c r="B26" s="5" t="s">
        <v>18</v>
      </c>
      <c r="C26" s="55">
        <f t="shared" si="0"/>
        <v>9090.909</v>
      </c>
      <c r="D26" s="24">
        <v>0</v>
      </c>
      <c r="E26" s="24">
        <v>9000</v>
      </c>
      <c r="F26" s="55">
        <v>90.909</v>
      </c>
      <c r="G26" s="24">
        <v>0</v>
      </c>
    </row>
    <row r="27" spans="1:7" ht="12.75">
      <c r="A27" s="108"/>
      <c r="B27" s="5" t="s">
        <v>19</v>
      </c>
      <c r="C27" s="24">
        <f t="shared" si="0"/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>
      <c r="A28" s="109"/>
      <c r="B28" s="5" t="s">
        <v>53</v>
      </c>
      <c r="C28" s="24">
        <f t="shared" si="0"/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22.5" customHeight="1">
      <c r="A29" s="107" t="s">
        <v>51</v>
      </c>
      <c r="B29" s="61" t="s">
        <v>87</v>
      </c>
      <c r="C29" s="56">
        <f aca="true" t="shared" si="1" ref="C29:C40">D29+E29+F29+G29</f>
        <v>15000</v>
      </c>
      <c r="D29" s="56">
        <f>D30+D31+D32</f>
        <v>0</v>
      </c>
      <c r="E29" s="56">
        <f>E30+E31+E32</f>
        <v>0</v>
      </c>
      <c r="F29" s="56">
        <f>F30+F31+F32</f>
        <v>15000</v>
      </c>
      <c r="G29" s="56">
        <f>G30+G31+G32</f>
        <v>0</v>
      </c>
    </row>
    <row r="30" spans="1:7" ht="12.75">
      <c r="A30" s="108"/>
      <c r="B30" s="5" t="s">
        <v>18</v>
      </c>
      <c r="C30" s="24">
        <f t="shared" si="1"/>
        <v>15000</v>
      </c>
      <c r="D30" s="24">
        <v>0</v>
      </c>
      <c r="E30" s="24">
        <v>0</v>
      </c>
      <c r="F30" s="24">
        <v>15000</v>
      </c>
      <c r="G30" s="24">
        <v>0</v>
      </c>
    </row>
    <row r="31" spans="1:7" ht="12.75">
      <c r="A31" s="108"/>
      <c r="B31" s="5" t="s">
        <v>19</v>
      </c>
      <c r="C31" s="24">
        <f t="shared" si="1"/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>
      <c r="A32" s="109"/>
      <c r="B32" s="5" t="s">
        <v>53</v>
      </c>
      <c r="C32" s="24">
        <f t="shared" si="1"/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45" customHeight="1">
      <c r="A33" s="107" t="s">
        <v>81</v>
      </c>
      <c r="B33" s="64" t="s">
        <v>85</v>
      </c>
      <c r="C33" s="56">
        <f t="shared" si="1"/>
        <v>276</v>
      </c>
      <c r="D33" s="56">
        <f>D34+D35+D36</f>
        <v>0</v>
      </c>
      <c r="E33" s="56">
        <f>E34+E35+E36</f>
        <v>0</v>
      </c>
      <c r="F33" s="56">
        <f>F34+F35+F36</f>
        <v>276</v>
      </c>
      <c r="G33" s="56">
        <f>G34+G35+G36</f>
        <v>0</v>
      </c>
    </row>
    <row r="34" spans="1:7" ht="12.75">
      <c r="A34" s="108"/>
      <c r="B34" s="5" t="s">
        <v>18</v>
      </c>
      <c r="C34" s="24">
        <f t="shared" si="1"/>
        <v>276</v>
      </c>
      <c r="D34" s="24">
        <v>0</v>
      </c>
      <c r="E34" s="24">
        <v>0</v>
      </c>
      <c r="F34" s="24">
        <v>276</v>
      </c>
      <c r="G34" s="24">
        <v>0</v>
      </c>
    </row>
    <row r="35" spans="1:7" ht="12.75">
      <c r="A35" s="108"/>
      <c r="B35" s="5" t="s">
        <v>19</v>
      </c>
      <c r="C35" s="24">
        <f t="shared" si="1"/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12.75">
      <c r="A36" s="109"/>
      <c r="B36" s="5" t="s">
        <v>53</v>
      </c>
      <c r="C36" s="24">
        <f t="shared" si="1"/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>
      <c r="A37" s="107" t="s">
        <v>83</v>
      </c>
      <c r="B37" s="61" t="s">
        <v>86</v>
      </c>
      <c r="C37" s="56">
        <f t="shared" si="1"/>
        <v>2757</v>
      </c>
      <c r="D37" s="56">
        <f>D38+D39+D40</f>
        <v>0</v>
      </c>
      <c r="E37" s="56">
        <f>E38+E39+E40</f>
        <v>0</v>
      </c>
      <c r="F37" s="56">
        <f>F38+F39+F40</f>
        <v>2757</v>
      </c>
      <c r="G37" s="56">
        <f>G38+G39+G40</f>
        <v>0</v>
      </c>
    </row>
    <row r="38" spans="1:7" ht="12.75">
      <c r="A38" s="108"/>
      <c r="B38" s="5" t="s">
        <v>18</v>
      </c>
      <c r="C38" s="24">
        <f t="shared" si="1"/>
        <v>2757</v>
      </c>
      <c r="D38" s="24">
        <v>0</v>
      </c>
      <c r="E38" s="24">
        <v>0</v>
      </c>
      <c r="F38" s="24">
        <v>2757</v>
      </c>
      <c r="G38" s="24">
        <v>0</v>
      </c>
    </row>
    <row r="39" spans="1:7" ht="12.75">
      <c r="A39" s="108"/>
      <c r="B39" s="5" t="s">
        <v>19</v>
      </c>
      <c r="C39" s="24">
        <f t="shared" si="1"/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2.75">
      <c r="A40" s="109"/>
      <c r="B40" s="5" t="s">
        <v>53</v>
      </c>
      <c r="C40" s="24">
        <f t="shared" si="1"/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22.5" customHeight="1">
      <c r="A41" s="107" t="s">
        <v>100</v>
      </c>
      <c r="B41" s="61" t="s">
        <v>106</v>
      </c>
      <c r="C41" s="56">
        <f>D41+E41+F41+G41</f>
        <v>1200</v>
      </c>
      <c r="D41" s="56">
        <f>D42+D43+D44</f>
        <v>0</v>
      </c>
      <c r="E41" s="56">
        <f>E42+E43+E44</f>
        <v>0</v>
      </c>
      <c r="F41" s="56">
        <f>F42+F43+F44</f>
        <v>1200</v>
      </c>
      <c r="G41" s="56">
        <f>G42+G43+G44</f>
        <v>0</v>
      </c>
    </row>
    <row r="42" spans="1:7" ht="12.75">
      <c r="A42" s="108"/>
      <c r="B42" s="5" t="s">
        <v>18</v>
      </c>
      <c r="C42" s="24">
        <f>D42+E42+F42+G42</f>
        <v>1200</v>
      </c>
      <c r="D42" s="24">
        <v>0</v>
      </c>
      <c r="E42" s="24">
        <v>0</v>
      </c>
      <c r="F42" s="24">
        <v>1200</v>
      </c>
      <c r="G42" s="24">
        <v>0</v>
      </c>
    </row>
    <row r="43" spans="1:7" ht="12.75">
      <c r="A43" s="108"/>
      <c r="B43" s="5" t="s">
        <v>19</v>
      </c>
      <c r="C43" s="24">
        <f>D43+E43+F43+G43</f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ht="12.75">
      <c r="A44" s="109"/>
      <c r="B44" s="5" t="s">
        <v>53</v>
      </c>
      <c r="C44" s="24">
        <f>D44+E44+F44+G44</f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22.5" customHeight="1">
      <c r="A45" s="107" t="s">
        <v>101</v>
      </c>
      <c r="B45" s="61" t="s">
        <v>107</v>
      </c>
      <c r="C45" s="56">
        <f t="shared" si="0"/>
        <v>1200</v>
      </c>
      <c r="D45" s="56">
        <f>D46+D47+D48</f>
        <v>0</v>
      </c>
      <c r="E45" s="56">
        <f>E46+E47+E48</f>
        <v>0</v>
      </c>
      <c r="F45" s="56">
        <f>F46+F47+F48</f>
        <v>1200</v>
      </c>
      <c r="G45" s="56">
        <f>G46+G47+G48</f>
        <v>0</v>
      </c>
    </row>
    <row r="46" spans="1:7" ht="12.75">
      <c r="A46" s="108"/>
      <c r="B46" s="5" t="s">
        <v>18</v>
      </c>
      <c r="C46" s="24">
        <f t="shared" si="0"/>
        <v>1200</v>
      </c>
      <c r="D46" s="24">
        <v>0</v>
      </c>
      <c r="E46" s="24">
        <v>0</v>
      </c>
      <c r="F46" s="24">
        <v>1200</v>
      </c>
      <c r="G46" s="24">
        <v>0</v>
      </c>
    </row>
    <row r="47" spans="1:7" ht="12.75">
      <c r="A47" s="108"/>
      <c r="B47" s="5" t="s">
        <v>19</v>
      </c>
      <c r="C47" s="24">
        <f t="shared" si="0"/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12.75">
      <c r="A48" s="109"/>
      <c r="B48" s="5" t="s">
        <v>53</v>
      </c>
      <c r="C48" s="24">
        <f t="shared" si="0"/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s="51" customFormat="1" ht="30" customHeight="1">
      <c r="A49" s="112" t="s">
        <v>52</v>
      </c>
      <c r="B49" s="113"/>
      <c r="C49" s="113"/>
      <c r="D49" s="113"/>
      <c r="E49" s="113"/>
      <c r="F49" s="113"/>
      <c r="G49" s="114"/>
    </row>
    <row r="50" spans="1:7" ht="22.5" customHeight="1">
      <c r="A50" s="107" t="s">
        <v>40</v>
      </c>
      <c r="B50" s="58" t="s">
        <v>76</v>
      </c>
      <c r="C50" s="56">
        <f aca="true" t="shared" si="2" ref="C50:C61">D50+E50+F50+G50</f>
        <v>39659</v>
      </c>
      <c r="D50" s="56">
        <f>D51+D52+D53</f>
        <v>39659</v>
      </c>
      <c r="E50" s="56">
        <f>E51+E52+E53</f>
        <v>0</v>
      </c>
      <c r="F50" s="56">
        <f>F51+F52+F53</f>
        <v>0</v>
      </c>
      <c r="G50" s="56">
        <f>G51+G52+G53</f>
        <v>0</v>
      </c>
    </row>
    <row r="51" spans="1:7" ht="12.75">
      <c r="A51" s="108"/>
      <c r="B51" s="5" t="s">
        <v>18</v>
      </c>
      <c r="C51" s="24">
        <f t="shared" si="2"/>
        <v>39659</v>
      </c>
      <c r="D51" s="24">
        <v>39659</v>
      </c>
      <c r="E51" s="24">
        <v>0</v>
      </c>
      <c r="F51" s="24">
        <v>0</v>
      </c>
      <c r="G51" s="24">
        <v>0</v>
      </c>
    </row>
    <row r="52" spans="1:7" ht="12.75">
      <c r="A52" s="108"/>
      <c r="B52" s="5" t="s">
        <v>19</v>
      </c>
      <c r="C52" s="24">
        <f t="shared" si="2"/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2.75">
      <c r="A53" s="108"/>
      <c r="B53" s="5" t="s">
        <v>53</v>
      </c>
      <c r="C53" s="24">
        <f t="shared" si="2"/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ht="22.5" customHeight="1">
      <c r="A54" s="107" t="s">
        <v>39</v>
      </c>
      <c r="B54" s="58" t="s">
        <v>59</v>
      </c>
      <c r="C54" s="56">
        <f>D54+E54+F54+G54</f>
        <v>84000</v>
      </c>
      <c r="D54" s="56">
        <f>D55+D56+D57</f>
        <v>84000</v>
      </c>
      <c r="E54" s="56">
        <f>E55+E56+E57</f>
        <v>0</v>
      </c>
      <c r="F54" s="56">
        <f>F55+F56+F57</f>
        <v>0</v>
      </c>
      <c r="G54" s="56">
        <f>G55+G56+G57</f>
        <v>0</v>
      </c>
    </row>
    <row r="55" spans="1:7" ht="12.75">
      <c r="A55" s="108"/>
      <c r="B55" s="5" t="s">
        <v>31</v>
      </c>
      <c r="C55" s="24">
        <f>D55+E55+F55+G55</f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2.75">
      <c r="A56" s="108"/>
      <c r="B56" s="5" t="s">
        <v>33</v>
      </c>
      <c r="C56" s="24">
        <f>D56+E56+F56+G56</f>
        <v>4000</v>
      </c>
      <c r="D56" s="24">
        <v>4000</v>
      </c>
      <c r="E56" s="24">
        <v>0</v>
      </c>
      <c r="F56" s="24">
        <v>0</v>
      </c>
      <c r="G56" s="24">
        <v>0</v>
      </c>
    </row>
    <row r="57" spans="1:7" ht="12.75">
      <c r="A57" s="108"/>
      <c r="B57" s="5" t="s">
        <v>53</v>
      </c>
      <c r="C57" s="24">
        <f>D57+E57+F57+G57</f>
        <v>80000</v>
      </c>
      <c r="D57" s="24">
        <v>80000</v>
      </c>
      <c r="E57" s="24">
        <v>0</v>
      </c>
      <c r="F57" s="24">
        <v>0</v>
      </c>
      <c r="G57" s="24">
        <v>0</v>
      </c>
    </row>
    <row r="58" spans="1:7" ht="37.5" customHeight="1">
      <c r="A58" s="107" t="s">
        <v>82</v>
      </c>
      <c r="B58" s="64" t="s">
        <v>84</v>
      </c>
      <c r="C58" s="84">
        <f t="shared" si="2"/>
        <v>237.84648</v>
      </c>
      <c r="D58" s="56">
        <f>D59+D60+D61</f>
        <v>0</v>
      </c>
      <c r="E58" s="56">
        <f>E59+E60+E61</f>
        <v>0</v>
      </c>
      <c r="F58" s="84">
        <f>F59+F60+F61</f>
        <v>237.84648</v>
      </c>
      <c r="G58" s="56">
        <f>G59+G60+G61</f>
        <v>0</v>
      </c>
    </row>
    <row r="59" spans="1:7" ht="12.75" customHeight="1">
      <c r="A59" s="108"/>
      <c r="B59" s="5" t="s">
        <v>31</v>
      </c>
      <c r="C59" s="83">
        <f t="shared" si="2"/>
        <v>237.84648</v>
      </c>
      <c r="D59" s="24">
        <v>0</v>
      </c>
      <c r="E59" s="24">
        <v>0</v>
      </c>
      <c r="F59" s="83">
        <v>237.84648</v>
      </c>
      <c r="G59" s="24">
        <v>0</v>
      </c>
    </row>
    <row r="60" spans="1:7" ht="12.75">
      <c r="A60" s="108"/>
      <c r="B60" s="5" t="s">
        <v>33</v>
      </c>
      <c r="C60" s="24">
        <f t="shared" si="2"/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2.75">
      <c r="A61" s="108"/>
      <c r="B61" s="5" t="s">
        <v>53</v>
      </c>
      <c r="C61" s="24">
        <f t="shared" si="2"/>
        <v>0</v>
      </c>
      <c r="D61" s="24">
        <v>0</v>
      </c>
      <c r="E61" s="24">
        <v>0</v>
      </c>
      <c r="F61" s="24">
        <v>0</v>
      </c>
      <c r="G61" s="24">
        <v>0</v>
      </c>
    </row>
    <row r="62" spans="1:55" s="26" customFormat="1" ht="22.5" customHeight="1">
      <c r="A62" s="106" t="s">
        <v>55</v>
      </c>
      <c r="B62" s="106"/>
      <c r="C62" s="85">
        <f>C63+C64+C65</f>
        <v>280235.91148</v>
      </c>
      <c r="D62" s="25">
        <f>D63+D64+D65</f>
        <v>244595.6</v>
      </c>
      <c r="E62" s="25">
        <f>E63+E64+E65</f>
        <v>9000</v>
      </c>
      <c r="F62" s="85">
        <f>F63+F64+F65</f>
        <v>26640.31148</v>
      </c>
      <c r="G62" s="25">
        <f>G63+G64+G65</f>
        <v>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55" s="26" customFormat="1" ht="18.75" customHeight="1">
      <c r="A63" s="110" t="s">
        <v>18</v>
      </c>
      <c r="B63" s="111"/>
      <c r="C63" s="85">
        <f aca="true" t="shared" si="3" ref="C63:G65">C10+C55+C34+C30+C14+C18+C22+C26+C46+C51+C59+C38+C42</f>
        <v>157604.31148</v>
      </c>
      <c r="D63" s="25">
        <f t="shared" si="3"/>
        <v>121964</v>
      </c>
      <c r="E63" s="25">
        <f t="shared" si="3"/>
        <v>9000</v>
      </c>
      <c r="F63" s="85">
        <f t="shared" si="3"/>
        <v>26640.31148</v>
      </c>
      <c r="G63" s="25">
        <f t="shared" si="3"/>
        <v>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55" s="26" customFormat="1" ht="18.75" customHeight="1">
      <c r="A64" s="105" t="s">
        <v>19</v>
      </c>
      <c r="B64" s="105"/>
      <c r="C64" s="25">
        <f t="shared" si="3"/>
        <v>40121.6</v>
      </c>
      <c r="D64" s="25">
        <f t="shared" si="3"/>
        <v>40121.6</v>
      </c>
      <c r="E64" s="25">
        <f t="shared" si="3"/>
        <v>0</v>
      </c>
      <c r="F64" s="25">
        <f t="shared" si="3"/>
        <v>0</v>
      </c>
      <c r="G64" s="25">
        <f t="shared" si="3"/>
        <v>0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55" s="26" customFormat="1" ht="18.75" customHeight="1">
      <c r="A65" s="105" t="s">
        <v>53</v>
      </c>
      <c r="B65" s="105"/>
      <c r="C65" s="25">
        <f t="shared" si="3"/>
        <v>82510</v>
      </c>
      <c r="D65" s="25">
        <f t="shared" si="3"/>
        <v>82510</v>
      </c>
      <c r="E65" s="25">
        <f t="shared" si="3"/>
        <v>0</v>
      </c>
      <c r="F65" s="25">
        <f t="shared" si="3"/>
        <v>0</v>
      </c>
      <c r="G65" s="25">
        <f t="shared" si="3"/>
        <v>0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</sheetData>
  <sheetProtection/>
  <mergeCells count="27">
    <mergeCell ref="A8:G8"/>
    <mergeCell ref="A29:A32"/>
    <mergeCell ref="A33:A36"/>
    <mergeCell ref="A54:A57"/>
    <mergeCell ref="A63:B63"/>
    <mergeCell ref="A9:A12"/>
    <mergeCell ref="A49:G49"/>
    <mergeCell ref="A41:A44"/>
    <mergeCell ref="A37:A40"/>
    <mergeCell ref="A64:B64"/>
    <mergeCell ref="A65:B65"/>
    <mergeCell ref="A62:B62"/>
    <mergeCell ref="A50:A53"/>
    <mergeCell ref="A58:A61"/>
    <mergeCell ref="A13:A16"/>
    <mergeCell ref="A17:A20"/>
    <mergeCell ref="A21:A24"/>
    <mergeCell ref="A25:A28"/>
    <mergeCell ref="A45:A48"/>
    <mergeCell ref="D1:G1"/>
    <mergeCell ref="A4:G4"/>
    <mergeCell ref="A5:A6"/>
    <mergeCell ref="B5:B6"/>
    <mergeCell ref="C5:C6"/>
    <mergeCell ref="D5:G5"/>
    <mergeCell ref="D3:G3"/>
    <mergeCell ref="D2:G2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90" zoomScaleNormal="90" zoomScaleSheetLayoutView="80" workbookViewId="0" topLeftCell="A43">
      <selection activeCell="I2" sqref="I2:L2"/>
    </sheetView>
  </sheetViews>
  <sheetFormatPr defaultColWidth="9.00390625" defaultRowHeight="12.75"/>
  <cols>
    <col min="1" max="1" width="4.375" style="28" bestFit="1" customWidth="1"/>
    <col min="2" max="2" width="43.625" style="12" customWidth="1"/>
    <col min="3" max="3" width="24.625" style="12" customWidth="1"/>
    <col min="4" max="4" width="13.375" style="12" customWidth="1"/>
    <col min="5" max="5" width="12.125" style="12" customWidth="1"/>
    <col min="6" max="6" width="10.75390625" style="12" customWidth="1"/>
    <col min="7" max="7" width="14.625" style="12" customWidth="1"/>
    <col min="8" max="8" width="14.125" style="12" customWidth="1"/>
    <col min="9" max="9" width="11.125" style="12" customWidth="1"/>
    <col min="10" max="10" width="9.875" style="12" bestFit="1" customWidth="1"/>
    <col min="11" max="11" width="12.875" style="12" customWidth="1"/>
    <col min="12" max="12" width="11.875" style="12" customWidth="1"/>
    <col min="13" max="13" width="10.625" style="12" customWidth="1"/>
    <col min="14" max="14" width="13.375" style="29" customWidth="1"/>
    <col min="15" max="15" width="12.00390625" style="12" bestFit="1" customWidth="1"/>
    <col min="16" max="16384" width="9.125" style="12" customWidth="1"/>
  </cols>
  <sheetData>
    <row r="1" spans="9:12" ht="63.75" customHeight="1">
      <c r="I1" s="128"/>
      <c r="J1" s="128"/>
      <c r="K1" s="128"/>
      <c r="L1" s="128"/>
    </row>
    <row r="2" spans="9:12" ht="61.5" customHeight="1">
      <c r="I2" s="98" t="s">
        <v>111</v>
      </c>
      <c r="J2" s="98"/>
      <c r="K2" s="98"/>
      <c r="L2" s="98"/>
    </row>
    <row r="3" spans="9:12" ht="67.5" customHeight="1">
      <c r="I3" s="98" t="s">
        <v>80</v>
      </c>
      <c r="J3" s="98"/>
      <c r="K3" s="98"/>
      <c r="L3" s="98"/>
    </row>
    <row r="4" spans="1:12" ht="26.25" customHeight="1">
      <c r="A4" s="119" t="s">
        <v>89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4" s="10" customFormat="1" ht="41.25" customHeight="1">
      <c r="A5" s="100" t="s">
        <v>1</v>
      </c>
      <c r="B5" s="103" t="s">
        <v>2</v>
      </c>
      <c r="C5" s="4" t="s">
        <v>22</v>
      </c>
      <c r="D5" s="103" t="s">
        <v>105</v>
      </c>
      <c r="E5" s="103" t="s">
        <v>23</v>
      </c>
      <c r="F5" s="103" t="s">
        <v>24</v>
      </c>
      <c r="G5" s="103" t="s">
        <v>25</v>
      </c>
      <c r="H5" s="103" t="s">
        <v>26</v>
      </c>
      <c r="I5" s="103" t="s">
        <v>14</v>
      </c>
      <c r="J5" s="103"/>
      <c r="K5" s="103"/>
      <c r="L5" s="103"/>
      <c r="N5" s="30"/>
    </row>
    <row r="6" spans="1:14" s="10" customFormat="1" ht="88.5" customHeight="1">
      <c r="A6" s="120"/>
      <c r="B6" s="121"/>
      <c r="C6" s="4"/>
      <c r="D6" s="103"/>
      <c r="E6" s="103"/>
      <c r="F6" s="103"/>
      <c r="G6" s="103"/>
      <c r="H6" s="103"/>
      <c r="I6" s="4" t="s">
        <v>41</v>
      </c>
      <c r="J6" s="4" t="s">
        <v>27</v>
      </c>
      <c r="K6" s="4" t="s">
        <v>28</v>
      </c>
      <c r="L6" s="4" t="s">
        <v>29</v>
      </c>
      <c r="N6" s="30"/>
    </row>
    <row r="7" spans="1:14" s="10" customFormat="1" ht="13.5" customHeight="1">
      <c r="A7" s="9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N7" s="30"/>
    </row>
    <row r="8" spans="1:14" s="20" customFormat="1" ht="101.25" customHeight="1">
      <c r="A8" s="100" t="s">
        <v>36</v>
      </c>
      <c r="B8" s="63" t="s">
        <v>21</v>
      </c>
      <c r="C8" s="53" t="s">
        <v>77</v>
      </c>
      <c r="D8" s="2" t="s">
        <v>62</v>
      </c>
      <c r="E8" s="52">
        <v>17597.92</v>
      </c>
      <c r="F8" s="37">
        <v>0</v>
      </c>
      <c r="G8" s="71">
        <v>5878.556</v>
      </c>
      <c r="H8" s="72">
        <f>ABS(I8+J8+K8+L8)</f>
        <v>5878.556</v>
      </c>
      <c r="I8" s="66">
        <f>I9+I10+I11</f>
        <v>0</v>
      </c>
      <c r="J8" s="66">
        <f>J9+J10+J11</f>
        <v>0</v>
      </c>
      <c r="K8" s="70">
        <f>K9+K10+K11</f>
        <v>5878.556</v>
      </c>
      <c r="L8" s="66">
        <f>L9+L10+L11</f>
        <v>0</v>
      </c>
      <c r="M8" s="33"/>
      <c r="N8" s="38"/>
    </row>
    <row r="9" spans="1:14" s="20" customFormat="1" ht="12.75" customHeight="1">
      <c r="A9" s="100"/>
      <c r="B9" s="5" t="s">
        <v>31</v>
      </c>
      <c r="C9" s="36" t="s">
        <v>30</v>
      </c>
      <c r="D9" s="36" t="s">
        <v>30</v>
      </c>
      <c r="E9" s="35" t="s">
        <v>30</v>
      </c>
      <c r="F9" s="32">
        <v>949.3639833905729</v>
      </c>
      <c r="G9" s="71">
        <v>5878.556</v>
      </c>
      <c r="H9" s="73">
        <f>I9+J9+K9+L9</f>
        <v>5878.556</v>
      </c>
      <c r="I9" s="40">
        <v>0</v>
      </c>
      <c r="J9" s="40">
        <v>0</v>
      </c>
      <c r="K9" s="71">
        <v>5878.556</v>
      </c>
      <c r="L9" s="40">
        <v>0</v>
      </c>
      <c r="M9" s="33"/>
      <c r="N9" s="38"/>
    </row>
    <row r="10" spans="1:14" s="20" customFormat="1" ht="12.75">
      <c r="A10" s="100"/>
      <c r="B10" s="5" t="s">
        <v>19</v>
      </c>
      <c r="C10" s="36" t="s">
        <v>30</v>
      </c>
      <c r="D10" s="36" t="s">
        <v>30</v>
      </c>
      <c r="E10" s="35" t="s">
        <v>30</v>
      </c>
      <c r="F10" s="32">
        <v>0</v>
      </c>
      <c r="G10" s="32">
        <v>0</v>
      </c>
      <c r="H10" s="32">
        <f>I10+J10+K10+L10</f>
        <v>0</v>
      </c>
      <c r="I10" s="40">
        <v>0</v>
      </c>
      <c r="J10" s="40">
        <v>0</v>
      </c>
      <c r="K10" s="40">
        <v>0</v>
      </c>
      <c r="L10" s="40">
        <v>0</v>
      </c>
      <c r="M10" s="33"/>
      <c r="N10" s="39"/>
    </row>
    <row r="11" spans="1:14" s="20" customFormat="1" ht="12.75">
      <c r="A11" s="100"/>
      <c r="B11" s="5" t="s">
        <v>53</v>
      </c>
      <c r="C11" s="36" t="s">
        <v>30</v>
      </c>
      <c r="D11" s="36" t="s">
        <v>30</v>
      </c>
      <c r="E11" s="35" t="s">
        <v>30</v>
      </c>
      <c r="F11" s="32">
        <v>0</v>
      </c>
      <c r="G11" s="32">
        <v>0</v>
      </c>
      <c r="H11" s="32">
        <f>I11+J11+K11+L11</f>
        <v>0</v>
      </c>
      <c r="I11" s="40">
        <v>0</v>
      </c>
      <c r="J11" s="40">
        <v>0</v>
      </c>
      <c r="K11" s="40">
        <v>0</v>
      </c>
      <c r="L11" s="40">
        <v>0</v>
      </c>
      <c r="M11" s="34"/>
      <c r="N11" s="39"/>
    </row>
    <row r="12" spans="1:14" s="20" customFormat="1" ht="94.5" customHeight="1">
      <c r="A12" s="118" t="s">
        <v>45</v>
      </c>
      <c r="B12" s="62" t="s">
        <v>56</v>
      </c>
      <c r="C12" s="2" t="s">
        <v>42</v>
      </c>
      <c r="D12" s="50" t="s">
        <v>64</v>
      </c>
      <c r="E12" s="76">
        <v>14931.11</v>
      </c>
      <c r="F12" s="35" t="s">
        <v>30</v>
      </c>
      <c r="G12" s="35">
        <v>61574</v>
      </c>
      <c r="H12" s="67">
        <f aca="true" t="shared" si="0" ref="H12:H27">ABS(I12+J12+K12+L12)</f>
        <v>48574</v>
      </c>
      <c r="I12" s="66">
        <f>I13+I14+I15</f>
        <v>48574</v>
      </c>
      <c r="J12" s="66">
        <f>J13+J14+J15</f>
        <v>0</v>
      </c>
      <c r="K12" s="66">
        <f>K13+K14+K15</f>
        <v>0</v>
      </c>
      <c r="L12" s="66">
        <f>L13+L14+L15</f>
        <v>0</v>
      </c>
      <c r="M12" s="33"/>
      <c r="N12" s="39"/>
    </row>
    <row r="13" spans="1:14" s="20" customFormat="1" ht="12.75">
      <c r="A13" s="118"/>
      <c r="B13" s="7" t="s">
        <v>31</v>
      </c>
      <c r="C13" s="31" t="s">
        <v>30</v>
      </c>
      <c r="D13" s="31" t="s">
        <v>30</v>
      </c>
      <c r="E13" s="35" t="s">
        <v>30</v>
      </c>
      <c r="F13" s="32">
        <v>10233.638211787482</v>
      </c>
      <c r="G13" s="35">
        <v>61574</v>
      </c>
      <c r="H13" s="42">
        <f t="shared" si="0"/>
        <v>37600</v>
      </c>
      <c r="I13" s="42">
        <v>37600</v>
      </c>
      <c r="J13" s="42">
        <v>0</v>
      </c>
      <c r="K13" s="42">
        <v>0</v>
      </c>
      <c r="L13" s="42">
        <v>0</v>
      </c>
      <c r="M13" s="33"/>
      <c r="N13" s="39"/>
    </row>
    <row r="14" spans="1:14" s="20" customFormat="1" ht="12.75">
      <c r="A14" s="118"/>
      <c r="B14" s="7" t="s">
        <v>19</v>
      </c>
      <c r="C14" s="31" t="s">
        <v>30</v>
      </c>
      <c r="D14" s="31" t="s">
        <v>30</v>
      </c>
      <c r="E14" s="35" t="s">
        <v>30</v>
      </c>
      <c r="F14" s="32">
        <v>3769.6254920377028</v>
      </c>
      <c r="G14" s="32">
        <v>23974</v>
      </c>
      <c r="H14" s="42">
        <f t="shared" si="0"/>
        <v>10974</v>
      </c>
      <c r="I14" s="42">
        <v>10974</v>
      </c>
      <c r="J14" s="42">
        <v>0</v>
      </c>
      <c r="K14" s="42">
        <v>0</v>
      </c>
      <c r="L14" s="42">
        <v>0</v>
      </c>
      <c r="M14" s="33"/>
      <c r="N14" s="39"/>
    </row>
    <row r="15" spans="1:14" s="20" customFormat="1" ht="12.75">
      <c r="A15" s="118"/>
      <c r="B15" s="7" t="s">
        <v>53</v>
      </c>
      <c r="C15" s="31" t="s">
        <v>30</v>
      </c>
      <c r="D15" s="31" t="s">
        <v>30</v>
      </c>
      <c r="E15" s="35" t="s">
        <v>30</v>
      </c>
      <c r="F15" s="32">
        <v>0</v>
      </c>
      <c r="G15" s="32">
        <v>0</v>
      </c>
      <c r="H15" s="42">
        <f t="shared" si="0"/>
        <v>0</v>
      </c>
      <c r="I15" s="42">
        <v>0</v>
      </c>
      <c r="J15" s="42">
        <v>0</v>
      </c>
      <c r="K15" s="42">
        <v>0</v>
      </c>
      <c r="L15" s="42">
        <v>0</v>
      </c>
      <c r="M15" s="34"/>
      <c r="N15" s="39"/>
    </row>
    <row r="16" spans="1:14" ht="87.75" customHeight="1">
      <c r="A16" s="118" t="s">
        <v>47</v>
      </c>
      <c r="B16" s="62" t="s">
        <v>20</v>
      </c>
      <c r="C16" s="2" t="s">
        <v>73</v>
      </c>
      <c r="D16" s="50" t="s">
        <v>64</v>
      </c>
      <c r="E16" s="41">
        <v>14147.5</v>
      </c>
      <c r="F16" s="35" t="s">
        <v>30</v>
      </c>
      <c r="G16" s="35">
        <v>35583.6</v>
      </c>
      <c r="H16" s="67">
        <f t="shared" si="0"/>
        <v>22147.6</v>
      </c>
      <c r="I16" s="66">
        <f>I17+I18+I19</f>
        <v>22147.6</v>
      </c>
      <c r="J16" s="66">
        <f>J17+J18+J19</f>
        <v>0</v>
      </c>
      <c r="K16" s="66">
        <f>K17+K18+K19</f>
        <v>0</v>
      </c>
      <c r="L16" s="66">
        <f>L17+L18+L19</f>
        <v>0</v>
      </c>
      <c r="M16" s="33"/>
      <c r="N16" s="38"/>
    </row>
    <row r="17" spans="1:14" ht="12.75" customHeight="1">
      <c r="A17" s="118"/>
      <c r="B17" s="7" t="s">
        <v>31</v>
      </c>
      <c r="C17" s="31" t="s">
        <v>30</v>
      </c>
      <c r="D17" s="31" t="s">
        <v>30</v>
      </c>
      <c r="E17" s="35" t="s">
        <v>30</v>
      </c>
      <c r="F17" s="32">
        <v>5914.01709606264</v>
      </c>
      <c r="G17" s="35">
        <v>35583.6</v>
      </c>
      <c r="H17" s="42">
        <f t="shared" si="0"/>
        <v>17000</v>
      </c>
      <c r="I17" s="42">
        <v>17000</v>
      </c>
      <c r="J17" s="42">
        <v>0</v>
      </c>
      <c r="K17" s="42">
        <v>0</v>
      </c>
      <c r="L17" s="42">
        <v>0</v>
      </c>
      <c r="M17" s="33"/>
      <c r="N17" s="38"/>
    </row>
    <row r="18" spans="1:14" ht="12.75">
      <c r="A18" s="118"/>
      <c r="B18" s="7" t="s">
        <v>19</v>
      </c>
      <c r="C18" s="31" t="s">
        <v>30</v>
      </c>
      <c r="D18" s="31" t="s">
        <v>30</v>
      </c>
      <c r="E18" s="35" t="s">
        <v>30</v>
      </c>
      <c r="F18" s="32">
        <v>2922.04939909201</v>
      </c>
      <c r="G18" s="32">
        <v>18583.6</v>
      </c>
      <c r="H18" s="42">
        <f t="shared" si="0"/>
        <v>5147.6</v>
      </c>
      <c r="I18" s="42">
        <v>5147.6</v>
      </c>
      <c r="J18" s="42">
        <v>0</v>
      </c>
      <c r="K18" s="42">
        <v>0</v>
      </c>
      <c r="L18" s="42">
        <v>0</v>
      </c>
      <c r="M18" s="33"/>
      <c r="N18" s="39"/>
    </row>
    <row r="19" spans="1:14" ht="12.75">
      <c r="A19" s="118"/>
      <c r="B19" s="7" t="s">
        <v>53</v>
      </c>
      <c r="C19" s="31" t="s">
        <v>30</v>
      </c>
      <c r="D19" s="31" t="s">
        <v>30</v>
      </c>
      <c r="E19" s="35" t="s">
        <v>30</v>
      </c>
      <c r="F19" s="32">
        <v>0</v>
      </c>
      <c r="G19" s="32">
        <v>0</v>
      </c>
      <c r="H19" s="42">
        <f t="shared" si="0"/>
        <v>0</v>
      </c>
      <c r="I19" s="42">
        <v>0</v>
      </c>
      <c r="J19" s="42">
        <v>0</v>
      </c>
      <c r="K19" s="42">
        <v>0</v>
      </c>
      <c r="L19" s="42">
        <v>0</v>
      </c>
      <c r="M19" s="34"/>
      <c r="N19" s="39"/>
    </row>
    <row r="20" spans="1:14" s="20" customFormat="1" ht="108" customHeight="1">
      <c r="A20" s="118" t="s">
        <v>48</v>
      </c>
      <c r="B20" s="59" t="s">
        <v>46</v>
      </c>
      <c r="C20" s="2" t="s">
        <v>65</v>
      </c>
      <c r="D20" s="50" t="s">
        <v>63</v>
      </c>
      <c r="E20" s="41">
        <v>15904.2</v>
      </c>
      <c r="F20" s="35" t="s">
        <v>30</v>
      </c>
      <c r="G20" s="35">
        <v>62215</v>
      </c>
      <c r="H20" s="67">
        <f t="shared" si="0"/>
        <v>50215</v>
      </c>
      <c r="I20" s="66">
        <f>I21+I22+I23</f>
        <v>50215</v>
      </c>
      <c r="J20" s="66">
        <f>J21+J22+J23</f>
        <v>0</v>
      </c>
      <c r="K20" s="66">
        <f>K21+K22+K23</f>
        <v>0</v>
      </c>
      <c r="L20" s="66">
        <f>L21+L22+L23</f>
        <v>0</v>
      </c>
      <c r="M20" s="33"/>
      <c r="N20" s="38"/>
    </row>
    <row r="21" spans="1:14" s="20" customFormat="1" ht="12.75">
      <c r="A21" s="118"/>
      <c r="B21" s="7" t="s">
        <v>31</v>
      </c>
      <c r="C21" s="31" t="s">
        <v>30</v>
      </c>
      <c r="D21" s="31" t="s">
        <v>30</v>
      </c>
      <c r="E21" s="35" t="s">
        <v>30</v>
      </c>
      <c r="F21" s="32">
        <v>10340.172822073573</v>
      </c>
      <c r="G21" s="35">
        <v>62215</v>
      </c>
      <c r="H21" s="42">
        <f t="shared" si="0"/>
        <v>27705</v>
      </c>
      <c r="I21" s="42">
        <v>27705</v>
      </c>
      <c r="J21" s="42">
        <v>0</v>
      </c>
      <c r="K21" s="42">
        <v>0</v>
      </c>
      <c r="L21" s="42">
        <v>0</v>
      </c>
      <c r="M21" s="33"/>
      <c r="N21" s="38"/>
    </row>
    <row r="22" spans="1:14" s="20" customFormat="1" ht="12.75">
      <c r="A22" s="118"/>
      <c r="B22" s="7" t="s">
        <v>19</v>
      </c>
      <c r="C22" s="31" t="s">
        <v>30</v>
      </c>
      <c r="D22" s="31" t="s">
        <v>30</v>
      </c>
      <c r="E22" s="35" t="s">
        <v>30</v>
      </c>
      <c r="F22" s="32">
        <v>5426.285798374119</v>
      </c>
      <c r="G22" s="32">
        <v>34510</v>
      </c>
      <c r="H22" s="42">
        <f t="shared" si="0"/>
        <v>20000</v>
      </c>
      <c r="I22" s="42">
        <v>20000</v>
      </c>
      <c r="J22" s="42">
        <v>0</v>
      </c>
      <c r="K22" s="42">
        <v>0</v>
      </c>
      <c r="L22" s="42">
        <v>0</v>
      </c>
      <c r="M22" s="33"/>
      <c r="N22" s="39"/>
    </row>
    <row r="23" spans="1:14" s="20" customFormat="1" ht="12.75">
      <c r="A23" s="118"/>
      <c r="B23" s="7" t="s">
        <v>53</v>
      </c>
      <c r="C23" s="31" t="s">
        <v>30</v>
      </c>
      <c r="D23" s="31" t="s">
        <v>30</v>
      </c>
      <c r="E23" s="35" t="s">
        <v>30</v>
      </c>
      <c r="F23" s="32">
        <v>2164.634152584776</v>
      </c>
      <c r="G23" s="32">
        <v>14510</v>
      </c>
      <c r="H23" s="42">
        <f t="shared" si="0"/>
        <v>2510</v>
      </c>
      <c r="I23" s="42">
        <v>2510</v>
      </c>
      <c r="J23" s="42">
        <v>0</v>
      </c>
      <c r="K23" s="42">
        <v>0</v>
      </c>
      <c r="L23" s="42">
        <v>0</v>
      </c>
      <c r="M23" s="34"/>
      <c r="N23" s="39"/>
    </row>
    <row r="24" spans="1:14" s="20" customFormat="1" ht="81" customHeight="1">
      <c r="A24" s="126" t="s">
        <v>49</v>
      </c>
      <c r="B24" s="61" t="s">
        <v>50</v>
      </c>
      <c r="C24" s="53" t="s">
        <v>78</v>
      </c>
      <c r="D24" s="50" t="s">
        <v>74</v>
      </c>
      <c r="E24" s="41">
        <v>8760</v>
      </c>
      <c r="F24" s="35" t="s">
        <v>30</v>
      </c>
      <c r="G24" s="82">
        <v>9090.909</v>
      </c>
      <c r="H24" s="72">
        <f t="shared" si="0"/>
        <v>9090.909</v>
      </c>
      <c r="I24" s="66">
        <f>I25+I26+I27</f>
        <v>0</v>
      </c>
      <c r="J24" s="66">
        <f>J25+J26+J27</f>
        <v>9000</v>
      </c>
      <c r="K24" s="70">
        <f>K25+K26+K27</f>
        <v>90.909</v>
      </c>
      <c r="L24" s="66">
        <f>L25+L26+L27</f>
        <v>0</v>
      </c>
      <c r="M24" s="33"/>
      <c r="N24" s="39"/>
    </row>
    <row r="25" spans="1:14" s="20" customFormat="1" ht="12.75">
      <c r="A25" s="127"/>
      <c r="B25" s="7" t="s">
        <v>31</v>
      </c>
      <c r="C25" s="31" t="s">
        <v>30</v>
      </c>
      <c r="D25" s="31" t="s">
        <v>30</v>
      </c>
      <c r="E25" s="35" t="s">
        <v>30</v>
      </c>
      <c r="F25" s="32">
        <v>0</v>
      </c>
      <c r="G25" s="82">
        <v>9090.909</v>
      </c>
      <c r="H25" s="82">
        <f t="shared" si="0"/>
        <v>9090.909</v>
      </c>
      <c r="I25" s="42">
        <v>0</v>
      </c>
      <c r="J25" s="42">
        <v>9000</v>
      </c>
      <c r="K25" s="82">
        <v>90.909</v>
      </c>
      <c r="L25" s="42">
        <v>0</v>
      </c>
      <c r="M25" s="33"/>
      <c r="N25" s="39"/>
    </row>
    <row r="26" spans="1:14" s="20" customFormat="1" ht="12.75">
      <c r="A26" s="127"/>
      <c r="B26" s="7" t="s">
        <v>19</v>
      </c>
      <c r="C26" s="31" t="s">
        <v>30</v>
      </c>
      <c r="D26" s="31" t="s">
        <v>30</v>
      </c>
      <c r="E26" s="35" t="s">
        <v>30</v>
      </c>
      <c r="F26" s="32">
        <v>0</v>
      </c>
      <c r="G26" s="32">
        <v>0</v>
      </c>
      <c r="H26" s="42">
        <f t="shared" si="0"/>
        <v>0</v>
      </c>
      <c r="I26" s="42">
        <v>0</v>
      </c>
      <c r="J26" s="42">
        <v>0</v>
      </c>
      <c r="K26" s="42">
        <v>0</v>
      </c>
      <c r="L26" s="42">
        <v>0</v>
      </c>
      <c r="M26" s="33"/>
      <c r="N26" s="39"/>
    </row>
    <row r="27" spans="1:14" s="20" customFormat="1" ht="12.75">
      <c r="A27" s="127"/>
      <c r="B27" s="7" t="s">
        <v>53</v>
      </c>
      <c r="C27" s="31" t="s">
        <v>30</v>
      </c>
      <c r="D27" s="31" t="s">
        <v>30</v>
      </c>
      <c r="E27" s="35" t="s">
        <v>30</v>
      </c>
      <c r="F27" s="32">
        <v>0</v>
      </c>
      <c r="G27" s="32">
        <v>0</v>
      </c>
      <c r="H27" s="42">
        <f t="shared" si="0"/>
        <v>0</v>
      </c>
      <c r="I27" s="42">
        <v>0</v>
      </c>
      <c r="J27" s="42">
        <v>0</v>
      </c>
      <c r="K27" s="42">
        <v>0</v>
      </c>
      <c r="L27" s="42">
        <v>0</v>
      </c>
      <c r="M27" s="34"/>
      <c r="N27" s="39"/>
    </row>
    <row r="28" spans="1:14" s="20" customFormat="1" ht="25.5">
      <c r="A28" s="126" t="s">
        <v>51</v>
      </c>
      <c r="B28" s="61" t="s">
        <v>90</v>
      </c>
      <c r="C28" s="53" t="s">
        <v>78</v>
      </c>
      <c r="D28" s="50" t="s">
        <v>74</v>
      </c>
      <c r="E28" s="32">
        <v>0</v>
      </c>
      <c r="F28" s="35" t="s">
        <v>30</v>
      </c>
      <c r="G28" s="74">
        <v>15000</v>
      </c>
      <c r="H28" s="68">
        <f aca="true" t="shared" si="1" ref="H28:H48">ABS(I28+J28+K28+L28)</f>
        <v>15000</v>
      </c>
      <c r="I28" s="66">
        <f>I29+I30+I31</f>
        <v>0</v>
      </c>
      <c r="J28" s="66">
        <f>J29+J30+J31</f>
        <v>0</v>
      </c>
      <c r="K28" s="69">
        <f>K29+K30+K31</f>
        <v>15000</v>
      </c>
      <c r="L28" s="66">
        <f>L29+L30+L31</f>
        <v>0</v>
      </c>
      <c r="M28" s="34"/>
      <c r="N28" s="39"/>
    </row>
    <row r="29" spans="1:14" s="20" customFormat="1" ht="12.75">
      <c r="A29" s="127"/>
      <c r="B29" s="7" t="s">
        <v>31</v>
      </c>
      <c r="C29" s="31" t="s">
        <v>30</v>
      </c>
      <c r="D29" s="31" t="s">
        <v>30</v>
      </c>
      <c r="E29" s="35" t="s">
        <v>30</v>
      </c>
      <c r="F29" s="32">
        <v>0</v>
      </c>
      <c r="G29" s="52">
        <v>15000</v>
      </c>
      <c r="H29" s="65">
        <f t="shared" si="1"/>
        <v>15000</v>
      </c>
      <c r="I29" s="42">
        <v>0</v>
      </c>
      <c r="J29" s="42">
        <v>0</v>
      </c>
      <c r="K29" s="65">
        <v>15000</v>
      </c>
      <c r="L29" s="42">
        <v>0</v>
      </c>
      <c r="M29" s="34"/>
      <c r="N29" s="39"/>
    </row>
    <row r="30" spans="1:14" s="20" customFormat="1" ht="12.75">
      <c r="A30" s="127"/>
      <c r="B30" s="7" t="s">
        <v>19</v>
      </c>
      <c r="C30" s="31" t="s">
        <v>30</v>
      </c>
      <c r="D30" s="31" t="s">
        <v>30</v>
      </c>
      <c r="E30" s="35" t="s">
        <v>30</v>
      </c>
      <c r="F30" s="32">
        <v>0</v>
      </c>
      <c r="G30" s="32">
        <v>0</v>
      </c>
      <c r="H30" s="42">
        <f t="shared" si="1"/>
        <v>0</v>
      </c>
      <c r="I30" s="42">
        <v>0</v>
      </c>
      <c r="J30" s="42">
        <v>0</v>
      </c>
      <c r="K30" s="42">
        <v>0</v>
      </c>
      <c r="L30" s="42">
        <v>0</v>
      </c>
      <c r="M30" s="34"/>
      <c r="N30" s="39"/>
    </row>
    <row r="31" spans="1:14" s="20" customFormat="1" ht="12.75">
      <c r="A31" s="127"/>
      <c r="B31" s="7" t="s">
        <v>53</v>
      </c>
      <c r="C31" s="31" t="s">
        <v>30</v>
      </c>
      <c r="D31" s="31" t="s">
        <v>30</v>
      </c>
      <c r="E31" s="35" t="s">
        <v>30</v>
      </c>
      <c r="F31" s="32">
        <v>0</v>
      </c>
      <c r="G31" s="32">
        <v>0</v>
      </c>
      <c r="H31" s="42">
        <f t="shared" si="1"/>
        <v>0</v>
      </c>
      <c r="I31" s="42">
        <v>0</v>
      </c>
      <c r="J31" s="42">
        <v>0</v>
      </c>
      <c r="K31" s="42">
        <v>0</v>
      </c>
      <c r="L31" s="42">
        <v>0</v>
      </c>
      <c r="M31" s="34"/>
      <c r="N31" s="39"/>
    </row>
    <row r="32" spans="1:14" s="20" customFormat="1" ht="63.75">
      <c r="A32" s="126" t="s">
        <v>81</v>
      </c>
      <c r="B32" s="64" t="s">
        <v>85</v>
      </c>
      <c r="C32" s="53" t="s">
        <v>78</v>
      </c>
      <c r="D32" s="50" t="s">
        <v>62</v>
      </c>
      <c r="E32" s="32">
        <v>0</v>
      </c>
      <c r="F32" s="35" t="s">
        <v>30</v>
      </c>
      <c r="G32" s="74">
        <v>276</v>
      </c>
      <c r="H32" s="68">
        <f t="shared" si="1"/>
        <v>276</v>
      </c>
      <c r="I32" s="66">
        <f>I33+I34+I35</f>
        <v>0</v>
      </c>
      <c r="J32" s="66">
        <f>J33+J34+J35</f>
        <v>0</v>
      </c>
      <c r="K32" s="69">
        <f>K33+K34+K35</f>
        <v>276</v>
      </c>
      <c r="L32" s="66">
        <f>L33+L34+L35</f>
        <v>0</v>
      </c>
      <c r="M32" s="34"/>
      <c r="N32" s="39"/>
    </row>
    <row r="33" spans="1:14" s="20" customFormat="1" ht="12.75">
      <c r="A33" s="127"/>
      <c r="B33" s="7" t="s">
        <v>31</v>
      </c>
      <c r="C33" s="31" t="s">
        <v>30</v>
      </c>
      <c r="D33" s="31" t="s">
        <v>30</v>
      </c>
      <c r="E33" s="35" t="s">
        <v>30</v>
      </c>
      <c r="F33" s="32">
        <v>0</v>
      </c>
      <c r="G33" s="52">
        <v>276</v>
      </c>
      <c r="H33" s="65">
        <f t="shared" si="1"/>
        <v>276</v>
      </c>
      <c r="I33" s="42">
        <v>0</v>
      </c>
      <c r="J33" s="42">
        <v>0</v>
      </c>
      <c r="K33" s="65">
        <v>276</v>
      </c>
      <c r="L33" s="42">
        <v>0</v>
      </c>
      <c r="M33" s="34"/>
      <c r="N33" s="39"/>
    </row>
    <row r="34" spans="1:14" s="20" customFormat="1" ht="12.75">
      <c r="A34" s="127"/>
      <c r="B34" s="7" t="s">
        <v>19</v>
      </c>
      <c r="C34" s="31" t="s">
        <v>30</v>
      </c>
      <c r="D34" s="31" t="s">
        <v>30</v>
      </c>
      <c r="E34" s="35" t="s">
        <v>30</v>
      </c>
      <c r="F34" s="32">
        <v>0</v>
      </c>
      <c r="G34" s="32">
        <v>0</v>
      </c>
      <c r="H34" s="42">
        <f t="shared" si="1"/>
        <v>0</v>
      </c>
      <c r="I34" s="42">
        <v>0</v>
      </c>
      <c r="J34" s="42">
        <v>0</v>
      </c>
      <c r="K34" s="42">
        <v>0</v>
      </c>
      <c r="L34" s="42">
        <v>0</v>
      </c>
      <c r="M34" s="34"/>
      <c r="N34" s="39"/>
    </row>
    <row r="35" spans="1:14" s="20" customFormat="1" ht="12.75">
      <c r="A35" s="127"/>
      <c r="B35" s="7" t="s">
        <v>53</v>
      </c>
      <c r="C35" s="31" t="s">
        <v>30</v>
      </c>
      <c r="D35" s="31" t="s">
        <v>30</v>
      </c>
      <c r="E35" s="35" t="s">
        <v>30</v>
      </c>
      <c r="F35" s="32">
        <v>0</v>
      </c>
      <c r="G35" s="32">
        <v>0</v>
      </c>
      <c r="H35" s="42">
        <f t="shared" si="1"/>
        <v>0</v>
      </c>
      <c r="I35" s="42">
        <v>0</v>
      </c>
      <c r="J35" s="42">
        <v>0</v>
      </c>
      <c r="K35" s="42">
        <v>0</v>
      </c>
      <c r="L35" s="42">
        <v>0</v>
      </c>
      <c r="M35" s="34"/>
      <c r="N35" s="39"/>
    </row>
    <row r="36" spans="1:14" s="20" customFormat="1" ht="25.5">
      <c r="A36" s="126" t="s">
        <v>83</v>
      </c>
      <c r="B36" s="61" t="s">
        <v>86</v>
      </c>
      <c r="C36" s="53" t="s">
        <v>60</v>
      </c>
      <c r="D36" s="50" t="s">
        <v>9</v>
      </c>
      <c r="E36" s="32">
        <v>0</v>
      </c>
      <c r="F36" s="35" t="s">
        <v>30</v>
      </c>
      <c r="G36" s="74">
        <v>2407</v>
      </c>
      <c r="H36" s="68">
        <f t="shared" si="1"/>
        <v>2757</v>
      </c>
      <c r="I36" s="66">
        <f>I37+I38+I39</f>
        <v>0</v>
      </c>
      <c r="J36" s="66">
        <f>J37+J38+J39</f>
        <v>0</v>
      </c>
      <c r="K36" s="69">
        <f>K37+K38+K39</f>
        <v>2757</v>
      </c>
      <c r="L36" s="66">
        <f>L37+L38+L39</f>
        <v>0</v>
      </c>
      <c r="M36" s="34"/>
      <c r="N36" s="39"/>
    </row>
    <row r="37" spans="1:14" s="20" customFormat="1" ht="12.75">
      <c r="A37" s="127"/>
      <c r="B37" s="7" t="s">
        <v>31</v>
      </c>
      <c r="C37" s="31" t="s">
        <v>30</v>
      </c>
      <c r="D37" s="31" t="s">
        <v>30</v>
      </c>
      <c r="E37" s="35" t="s">
        <v>30</v>
      </c>
      <c r="F37" s="32">
        <v>0</v>
      </c>
      <c r="G37" s="52">
        <v>2407</v>
      </c>
      <c r="H37" s="65">
        <f t="shared" si="1"/>
        <v>2757</v>
      </c>
      <c r="I37" s="42">
        <v>0</v>
      </c>
      <c r="J37" s="42">
        <v>0</v>
      </c>
      <c r="K37" s="65">
        <v>2757</v>
      </c>
      <c r="L37" s="42">
        <v>0</v>
      </c>
      <c r="M37" s="34"/>
      <c r="N37" s="39"/>
    </row>
    <row r="38" spans="1:14" s="20" customFormat="1" ht="12.75">
      <c r="A38" s="127"/>
      <c r="B38" s="7" t="s">
        <v>19</v>
      </c>
      <c r="C38" s="31" t="s">
        <v>30</v>
      </c>
      <c r="D38" s="31" t="s">
        <v>30</v>
      </c>
      <c r="E38" s="35" t="s">
        <v>30</v>
      </c>
      <c r="F38" s="32">
        <v>0</v>
      </c>
      <c r="G38" s="32">
        <v>0</v>
      </c>
      <c r="H38" s="42">
        <f t="shared" si="1"/>
        <v>0</v>
      </c>
      <c r="I38" s="42">
        <v>0</v>
      </c>
      <c r="J38" s="42">
        <v>0</v>
      </c>
      <c r="K38" s="42">
        <v>0</v>
      </c>
      <c r="L38" s="42">
        <v>0</v>
      </c>
      <c r="M38" s="34"/>
      <c r="N38" s="39"/>
    </row>
    <row r="39" spans="1:14" s="20" customFormat="1" ht="12.75">
      <c r="A39" s="127"/>
      <c r="B39" s="7" t="s">
        <v>53</v>
      </c>
      <c r="C39" s="31" t="s">
        <v>30</v>
      </c>
      <c r="D39" s="31" t="s">
        <v>30</v>
      </c>
      <c r="E39" s="35" t="s">
        <v>30</v>
      </c>
      <c r="F39" s="32">
        <v>0</v>
      </c>
      <c r="G39" s="32">
        <v>0</v>
      </c>
      <c r="H39" s="42">
        <f t="shared" si="1"/>
        <v>0</v>
      </c>
      <c r="I39" s="42">
        <v>0</v>
      </c>
      <c r="J39" s="42">
        <v>0</v>
      </c>
      <c r="K39" s="42">
        <v>0</v>
      </c>
      <c r="L39" s="42">
        <v>0</v>
      </c>
      <c r="M39" s="34"/>
      <c r="N39" s="39"/>
    </row>
    <row r="40" spans="1:14" s="20" customFormat="1" ht="25.5">
      <c r="A40" s="126" t="s">
        <v>100</v>
      </c>
      <c r="B40" s="61" t="s">
        <v>106</v>
      </c>
      <c r="C40" s="53" t="s">
        <v>78</v>
      </c>
      <c r="D40" s="50" t="s">
        <v>9</v>
      </c>
      <c r="E40" s="32">
        <v>0</v>
      </c>
      <c r="F40" s="35" t="s">
        <v>30</v>
      </c>
      <c r="G40" s="74">
        <v>2407</v>
      </c>
      <c r="H40" s="68">
        <f aca="true" t="shared" si="2" ref="H40:H47">ABS(I40+J40+K40+L40)</f>
        <v>1200</v>
      </c>
      <c r="I40" s="66">
        <f>I41+I42+I43</f>
        <v>0</v>
      </c>
      <c r="J40" s="66">
        <f>J41+J42+J43</f>
        <v>0</v>
      </c>
      <c r="K40" s="69">
        <f>K41+K42+K43</f>
        <v>1200</v>
      </c>
      <c r="L40" s="66">
        <f>L41+L42+L43</f>
        <v>0</v>
      </c>
      <c r="M40" s="34"/>
      <c r="N40" s="39"/>
    </row>
    <row r="41" spans="1:14" s="20" customFormat="1" ht="12.75">
      <c r="A41" s="127"/>
      <c r="B41" s="7" t="s">
        <v>31</v>
      </c>
      <c r="C41" s="31" t="s">
        <v>30</v>
      </c>
      <c r="D41" s="31" t="s">
        <v>30</v>
      </c>
      <c r="E41" s="35" t="s">
        <v>30</v>
      </c>
      <c r="F41" s="32">
        <v>0</v>
      </c>
      <c r="G41" s="52">
        <v>2407</v>
      </c>
      <c r="H41" s="65">
        <f t="shared" si="2"/>
        <v>1200</v>
      </c>
      <c r="I41" s="42">
        <v>0</v>
      </c>
      <c r="J41" s="42">
        <v>0</v>
      </c>
      <c r="K41" s="65">
        <v>1200</v>
      </c>
      <c r="L41" s="42">
        <v>0</v>
      </c>
      <c r="M41" s="34"/>
      <c r="N41" s="39"/>
    </row>
    <row r="42" spans="1:14" s="20" customFormat="1" ht="12.75">
      <c r="A42" s="127"/>
      <c r="B42" s="7" t="s">
        <v>19</v>
      </c>
      <c r="C42" s="31" t="s">
        <v>30</v>
      </c>
      <c r="D42" s="31" t="s">
        <v>30</v>
      </c>
      <c r="E42" s="35" t="s">
        <v>30</v>
      </c>
      <c r="F42" s="32">
        <v>0</v>
      </c>
      <c r="G42" s="32">
        <v>0</v>
      </c>
      <c r="H42" s="42">
        <f t="shared" si="2"/>
        <v>0</v>
      </c>
      <c r="I42" s="42">
        <v>0</v>
      </c>
      <c r="J42" s="42">
        <v>0</v>
      </c>
      <c r="K42" s="42">
        <v>0</v>
      </c>
      <c r="L42" s="42">
        <v>0</v>
      </c>
      <c r="M42" s="34"/>
      <c r="N42" s="39"/>
    </row>
    <row r="43" spans="1:14" s="20" customFormat="1" ht="12.75">
      <c r="A43" s="127"/>
      <c r="B43" s="7" t="s">
        <v>53</v>
      </c>
      <c r="C43" s="31" t="s">
        <v>30</v>
      </c>
      <c r="D43" s="31" t="s">
        <v>30</v>
      </c>
      <c r="E43" s="35" t="s">
        <v>30</v>
      </c>
      <c r="F43" s="32">
        <v>0</v>
      </c>
      <c r="G43" s="32">
        <v>0</v>
      </c>
      <c r="H43" s="42">
        <f t="shared" si="2"/>
        <v>0</v>
      </c>
      <c r="I43" s="42">
        <v>0</v>
      </c>
      <c r="J43" s="42">
        <v>0</v>
      </c>
      <c r="K43" s="42">
        <v>0</v>
      </c>
      <c r="L43" s="42">
        <v>0</v>
      </c>
      <c r="M43" s="34"/>
      <c r="N43" s="39"/>
    </row>
    <row r="44" spans="1:14" s="20" customFormat="1" ht="25.5">
      <c r="A44" s="126" t="s">
        <v>101</v>
      </c>
      <c r="B44" s="61" t="s">
        <v>107</v>
      </c>
      <c r="C44" s="53" t="s">
        <v>78</v>
      </c>
      <c r="D44" s="50" t="s">
        <v>9</v>
      </c>
      <c r="E44" s="32">
        <v>0</v>
      </c>
      <c r="F44" s="35" t="s">
        <v>30</v>
      </c>
      <c r="G44" s="74">
        <v>2407</v>
      </c>
      <c r="H44" s="68">
        <f t="shared" si="2"/>
        <v>1200</v>
      </c>
      <c r="I44" s="66">
        <f>I45+I46+I47</f>
        <v>0</v>
      </c>
      <c r="J44" s="66">
        <f>J45+J46+J47</f>
        <v>0</v>
      </c>
      <c r="K44" s="69">
        <f>K45+K46+K47</f>
        <v>1200</v>
      </c>
      <c r="L44" s="66">
        <f>L45+L46+L47</f>
        <v>0</v>
      </c>
      <c r="M44" s="34"/>
      <c r="N44" s="39"/>
    </row>
    <row r="45" spans="1:14" s="20" customFormat="1" ht="12.75">
      <c r="A45" s="127"/>
      <c r="B45" s="7" t="s">
        <v>31</v>
      </c>
      <c r="C45" s="31" t="s">
        <v>30</v>
      </c>
      <c r="D45" s="31" t="s">
        <v>30</v>
      </c>
      <c r="E45" s="35" t="s">
        <v>30</v>
      </c>
      <c r="F45" s="32">
        <v>0</v>
      </c>
      <c r="G45" s="52">
        <v>2407</v>
      </c>
      <c r="H45" s="65">
        <f t="shared" si="2"/>
        <v>1200</v>
      </c>
      <c r="I45" s="42">
        <v>0</v>
      </c>
      <c r="J45" s="42">
        <v>0</v>
      </c>
      <c r="K45" s="65">
        <v>1200</v>
      </c>
      <c r="L45" s="42">
        <v>0</v>
      </c>
      <c r="M45" s="34"/>
      <c r="N45" s="39"/>
    </row>
    <row r="46" spans="1:14" s="20" customFormat="1" ht="12.75">
      <c r="A46" s="127"/>
      <c r="B46" s="7" t="s">
        <v>19</v>
      </c>
      <c r="C46" s="31" t="s">
        <v>30</v>
      </c>
      <c r="D46" s="31" t="s">
        <v>30</v>
      </c>
      <c r="E46" s="35" t="s">
        <v>30</v>
      </c>
      <c r="F46" s="32">
        <v>0</v>
      </c>
      <c r="G46" s="32">
        <v>0</v>
      </c>
      <c r="H46" s="42">
        <f t="shared" si="2"/>
        <v>0</v>
      </c>
      <c r="I46" s="42">
        <v>0</v>
      </c>
      <c r="J46" s="42">
        <v>0</v>
      </c>
      <c r="K46" s="42">
        <v>0</v>
      </c>
      <c r="L46" s="42">
        <v>0</v>
      </c>
      <c r="M46" s="34"/>
      <c r="N46" s="39"/>
    </row>
    <row r="47" spans="1:14" s="20" customFormat="1" ht="12.75">
      <c r="A47" s="127"/>
      <c r="B47" s="7" t="s">
        <v>53</v>
      </c>
      <c r="C47" s="31" t="s">
        <v>30</v>
      </c>
      <c r="D47" s="31" t="s">
        <v>30</v>
      </c>
      <c r="E47" s="35" t="s">
        <v>30</v>
      </c>
      <c r="F47" s="32">
        <v>0</v>
      </c>
      <c r="G47" s="32">
        <v>0</v>
      </c>
      <c r="H47" s="42">
        <f t="shared" si="2"/>
        <v>0</v>
      </c>
      <c r="I47" s="42">
        <v>0</v>
      </c>
      <c r="J47" s="42">
        <v>0</v>
      </c>
      <c r="K47" s="42">
        <v>0</v>
      </c>
      <c r="L47" s="42">
        <v>0</v>
      </c>
      <c r="M47" s="34"/>
      <c r="N47" s="39"/>
    </row>
    <row r="48" spans="1:14" s="20" customFormat="1" ht="45" customHeight="1">
      <c r="A48" s="124" t="s">
        <v>40</v>
      </c>
      <c r="B48" s="64" t="s">
        <v>75</v>
      </c>
      <c r="C48" s="53" t="s">
        <v>60</v>
      </c>
      <c r="D48" s="2" t="s">
        <v>9</v>
      </c>
      <c r="E48" s="42">
        <v>7807.41</v>
      </c>
      <c r="F48" s="35" t="s">
        <v>30</v>
      </c>
      <c r="G48" s="35">
        <v>43223</v>
      </c>
      <c r="H48" s="67">
        <f t="shared" si="1"/>
        <v>39659</v>
      </c>
      <c r="I48" s="66">
        <f>I49+I50+I51</f>
        <v>39659</v>
      </c>
      <c r="J48" s="66">
        <f>J49+J50+J51</f>
        <v>0</v>
      </c>
      <c r="K48" s="66">
        <f>K49+K50+K51</f>
        <v>0</v>
      </c>
      <c r="L48" s="66">
        <f>L49+L50+L51</f>
        <v>0</v>
      </c>
      <c r="M48" s="33"/>
      <c r="N48" s="38"/>
    </row>
    <row r="49" spans="1:15" s="20" customFormat="1" ht="12.75">
      <c r="A49" s="125"/>
      <c r="B49" s="5" t="s">
        <v>18</v>
      </c>
      <c r="C49" s="31" t="s">
        <v>30</v>
      </c>
      <c r="D49" s="31" t="s">
        <v>30</v>
      </c>
      <c r="E49" s="35" t="s">
        <v>30</v>
      </c>
      <c r="F49" s="32">
        <v>7807.41</v>
      </c>
      <c r="G49" s="35">
        <v>43223</v>
      </c>
      <c r="H49" s="42">
        <f>I49+J49+K49+L49</f>
        <v>39659</v>
      </c>
      <c r="I49" s="40">
        <v>39659</v>
      </c>
      <c r="J49" s="40">
        <v>0</v>
      </c>
      <c r="K49" s="40">
        <v>0</v>
      </c>
      <c r="L49" s="40">
        <v>0</v>
      </c>
      <c r="M49" s="33"/>
      <c r="N49" s="38"/>
      <c r="O49" s="77"/>
    </row>
    <row r="50" spans="1:14" s="20" customFormat="1" ht="12.75">
      <c r="A50" s="125"/>
      <c r="B50" s="5" t="s">
        <v>19</v>
      </c>
      <c r="C50" s="31" t="s">
        <v>30</v>
      </c>
      <c r="D50" s="31" t="s">
        <v>30</v>
      </c>
      <c r="E50" s="35" t="s">
        <v>30</v>
      </c>
      <c r="F50" s="32">
        <v>560.3964817561681</v>
      </c>
      <c r="G50" s="42">
        <v>3564</v>
      </c>
      <c r="H50" s="42">
        <f>I50+J50+K50+L50</f>
        <v>0</v>
      </c>
      <c r="I50" s="40">
        <v>0</v>
      </c>
      <c r="J50" s="40">
        <v>0</v>
      </c>
      <c r="K50" s="40">
        <v>0</v>
      </c>
      <c r="L50" s="40">
        <v>0</v>
      </c>
      <c r="M50" s="33"/>
      <c r="N50" s="39"/>
    </row>
    <row r="51" spans="1:14" s="20" customFormat="1" ht="12.75">
      <c r="A51" s="125"/>
      <c r="B51" s="5" t="s">
        <v>53</v>
      </c>
      <c r="C51" s="31" t="s">
        <v>30</v>
      </c>
      <c r="D51" s="31" t="s">
        <v>30</v>
      </c>
      <c r="E51" s="35" t="s">
        <v>30</v>
      </c>
      <c r="F51" s="32">
        <v>0</v>
      </c>
      <c r="G51" s="42">
        <v>0</v>
      </c>
      <c r="H51" s="42">
        <f>I51+J51+K51+L51</f>
        <v>0</v>
      </c>
      <c r="I51" s="40">
        <v>0</v>
      </c>
      <c r="J51" s="40">
        <v>0</v>
      </c>
      <c r="K51" s="40">
        <v>0</v>
      </c>
      <c r="L51" s="40">
        <v>0</v>
      </c>
      <c r="M51" s="34"/>
      <c r="N51" s="39"/>
    </row>
    <row r="52" spans="1:14" s="20" customFormat="1" ht="70.5" customHeight="1">
      <c r="A52" s="124" t="s">
        <v>39</v>
      </c>
      <c r="B52" s="64" t="s">
        <v>59</v>
      </c>
      <c r="C52" s="53" t="s">
        <v>79</v>
      </c>
      <c r="D52" s="2" t="s">
        <v>66</v>
      </c>
      <c r="E52" s="42">
        <v>0</v>
      </c>
      <c r="F52" s="35" t="s">
        <v>30</v>
      </c>
      <c r="G52" s="35">
        <v>84000</v>
      </c>
      <c r="H52" s="67">
        <f>I52+J52+K52+L52</f>
        <v>84000</v>
      </c>
      <c r="I52" s="66">
        <f>I53+I54+I55</f>
        <v>84000</v>
      </c>
      <c r="J52" s="66">
        <f>J53+J54+J55</f>
        <v>0</v>
      </c>
      <c r="K52" s="66">
        <f>K53+K54+K55</f>
        <v>0</v>
      </c>
      <c r="L52" s="66">
        <f>L53+L54+L55</f>
        <v>0</v>
      </c>
      <c r="M52" s="33"/>
      <c r="N52" s="38"/>
    </row>
    <row r="53" spans="1:14" s="20" customFormat="1" ht="12.75">
      <c r="A53" s="125"/>
      <c r="B53" s="5" t="s">
        <v>18</v>
      </c>
      <c r="C53" s="31" t="s">
        <v>30</v>
      </c>
      <c r="D53" s="31" t="s">
        <v>30</v>
      </c>
      <c r="E53" s="35" t="s">
        <v>30</v>
      </c>
      <c r="F53" s="32">
        <v>0</v>
      </c>
      <c r="G53" s="35">
        <f>H52</f>
        <v>84000</v>
      </c>
      <c r="H53" s="42">
        <v>0</v>
      </c>
      <c r="I53" s="40">
        <v>0</v>
      </c>
      <c r="J53" s="40">
        <v>0</v>
      </c>
      <c r="K53" s="40">
        <v>0</v>
      </c>
      <c r="L53" s="40">
        <v>0</v>
      </c>
      <c r="M53" s="33"/>
      <c r="N53" s="38"/>
    </row>
    <row r="54" spans="1:14" s="20" customFormat="1" ht="12.75">
      <c r="A54" s="125"/>
      <c r="B54" s="5" t="s">
        <v>19</v>
      </c>
      <c r="C54" s="31" t="s">
        <v>30</v>
      </c>
      <c r="D54" s="31" t="s">
        <v>30</v>
      </c>
      <c r="E54" s="35" t="s">
        <v>30</v>
      </c>
      <c r="F54" s="32">
        <v>0</v>
      </c>
      <c r="G54" s="42">
        <f>G53-H53</f>
        <v>84000</v>
      </c>
      <c r="H54" s="42">
        <f aca="true" t="shared" si="3" ref="H54:H59">I54+J54+K54+L54</f>
        <v>4000</v>
      </c>
      <c r="I54" s="40">
        <v>4000</v>
      </c>
      <c r="J54" s="40">
        <v>0</v>
      </c>
      <c r="K54" s="40">
        <v>0</v>
      </c>
      <c r="L54" s="40">
        <v>0</v>
      </c>
      <c r="M54" s="33"/>
      <c r="N54" s="39"/>
    </row>
    <row r="55" spans="1:14" s="20" customFormat="1" ht="12.75">
      <c r="A55" s="125"/>
      <c r="B55" s="5" t="s">
        <v>53</v>
      </c>
      <c r="C55" s="31" t="s">
        <v>30</v>
      </c>
      <c r="D55" s="31" t="s">
        <v>30</v>
      </c>
      <c r="E55" s="35" t="s">
        <v>30</v>
      </c>
      <c r="F55" s="32">
        <v>0</v>
      </c>
      <c r="G55" s="42">
        <f>G54-H54</f>
        <v>80000</v>
      </c>
      <c r="H55" s="42">
        <f t="shared" si="3"/>
        <v>80000</v>
      </c>
      <c r="I55" s="40">
        <v>80000</v>
      </c>
      <c r="J55" s="40">
        <v>0</v>
      </c>
      <c r="K55" s="40">
        <v>0</v>
      </c>
      <c r="L55" s="40">
        <v>0</v>
      </c>
      <c r="M55" s="34"/>
      <c r="N55" s="39"/>
    </row>
    <row r="56" spans="1:14" s="20" customFormat="1" ht="45" customHeight="1">
      <c r="A56" s="124" t="s">
        <v>82</v>
      </c>
      <c r="B56" s="64" t="s">
        <v>84</v>
      </c>
      <c r="C56" s="81" t="s">
        <v>98</v>
      </c>
      <c r="D56" s="2">
        <v>2012</v>
      </c>
      <c r="E56" s="40">
        <v>0</v>
      </c>
      <c r="F56" s="35" t="s">
        <v>30</v>
      </c>
      <c r="G56" s="90">
        <v>237.84648</v>
      </c>
      <c r="H56" s="89">
        <f t="shared" si="3"/>
        <v>237.84648</v>
      </c>
      <c r="I56" s="66">
        <f>I57+I58+I59</f>
        <v>0</v>
      </c>
      <c r="J56" s="66">
        <f>J57+J58+J59</f>
        <v>0</v>
      </c>
      <c r="K56" s="87">
        <f>K57+K58+K59</f>
        <v>237.84648</v>
      </c>
      <c r="L56" s="66">
        <f>L57+L58+L59</f>
        <v>0</v>
      </c>
      <c r="M56" s="34"/>
      <c r="N56" s="39"/>
    </row>
    <row r="57" spans="1:14" s="20" customFormat="1" ht="12.75">
      <c r="A57" s="125"/>
      <c r="B57" s="5" t="s">
        <v>18</v>
      </c>
      <c r="C57" s="31" t="s">
        <v>30</v>
      </c>
      <c r="D57" s="31" t="s">
        <v>30</v>
      </c>
      <c r="E57" s="35" t="s">
        <v>30</v>
      </c>
      <c r="F57" s="32">
        <v>0</v>
      </c>
      <c r="G57" s="90">
        <f>H56</f>
        <v>237.84648</v>
      </c>
      <c r="H57" s="88">
        <f t="shared" si="3"/>
        <v>237.84648</v>
      </c>
      <c r="I57" s="40">
        <v>0</v>
      </c>
      <c r="J57" s="40">
        <v>0</v>
      </c>
      <c r="K57" s="86">
        <v>237.84648</v>
      </c>
      <c r="L57" s="40">
        <v>0</v>
      </c>
      <c r="M57" s="34"/>
      <c r="N57" s="39"/>
    </row>
    <row r="58" spans="1:14" s="20" customFormat="1" ht="12.75">
      <c r="A58" s="125"/>
      <c r="B58" s="5" t="s">
        <v>19</v>
      </c>
      <c r="C58" s="31" t="s">
        <v>30</v>
      </c>
      <c r="D58" s="31" t="s">
        <v>30</v>
      </c>
      <c r="E58" s="35" t="s">
        <v>30</v>
      </c>
      <c r="F58" s="32">
        <v>0</v>
      </c>
      <c r="G58" s="42">
        <v>0</v>
      </c>
      <c r="H58" s="42">
        <f t="shared" si="3"/>
        <v>0</v>
      </c>
      <c r="I58" s="40">
        <v>0</v>
      </c>
      <c r="J58" s="40">
        <v>0</v>
      </c>
      <c r="K58" s="40">
        <v>0</v>
      </c>
      <c r="L58" s="40">
        <v>0</v>
      </c>
      <c r="M58" s="34"/>
      <c r="N58" s="39"/>
    </row>
    <row r="59" spans="1:14" s="20" customFormat="1" ht="12.75">
      <c r="A59" s="125"/>
      <c r="B59" s="5" t="s">
        <v>53</v>
      </c>
      <c r="C59" s="31" t="s">
        <v>30</v>
      </c>
      <c r="D59" s="31" t="s">
        <v>30</v>
      </c>
      <c r="E59" s="35" t="s">
        <v>30</v>
      </c>
      <c r="F59" s="32">
        <v>0</v>
      </c>
      <c r="G59" s="42">
        <v>0</v>
      </c>
      <c r="H59" s="42">
        <f t="shared" si="3"/>
        <v>0</v>
      </c>
      <c r="I59" s="40">
        <v>0</v>
      </c>
      <c r="J59" s="40">
        <v>0</v>
      </c>
      <c r="K59" s="40">
        <v>0</v>
      </c>
      <c r="L59" s="40">
        <v>0</v>
      </c>
      <c r="M59" s="34"/>
      <c r="N59" s="39"/>
    </row>
    <row r="60" spans="1:14" s="47" customFormat="1" ht="22.5" customHeight="1">
      <c r="A60" s="122"/>
      <c r="B60" s="43" t="s">
        <v>32</v>
      </c>
      <c r="C60" s="75" t="s">
        <v>30</v>
      </c>
      <c r="D60" s="75" t="s">
        <v>30</v>
      </c>
      <c r="E60" s="75" t="s">
        <v>30</v>
      </c>
      <c r="F60" s="78" t="s">
        <v>30</v>
      </c>
      <c r="G60" s="91">
        <f aca="true" t="shared" si="4" ref="G60:L60">G8+G12+G16+G20+G24+G48+G52+G28+G32+G36+G40+G44+G56</f>
        <v>324299.91148</v>
      </c>
      <c r="H60" s="91">
        <f t="shared" si="4"/>
        <v>280235.91148</v>
      </c>
      <c r="I60" s="44">
        <f t="shared" si="4"/>
        <v>244595.6</v>
      </c>
      <c r="J60" s="44">
        <f t="shared" si="4"/>
        <v>9000</v>
      </c>
      <c r="K60" s="91">
        <f t="shared" si="4"/>
        <v>26640.31148</v>
      </c>
      <c r="L60" s="44">
        <f t="shared" si="4"/>
        <v>0</v>
      </c>
      <c r="M60" s="45"/>
      <c r="N60" s="46"/>
    </row>
    <row r="61" spans="1:14" s="47" customFormat="1" ht="15" customHeight="1">
      <c r="A61" s="122"/>
      <c r="B61" s="43" t="s">
        <v>18</v>
      </c>
      <c r="C61" s="75" t="s">
        <v>30</v>
      </c>
      <c r="D61" s="75" t="s">
        <v>30</v>
      </c>
      <c r="E61" s="75" t="s">
        <v>30</v>
      </c>
      <c r="F61" s="75" t="s">
        <v>30</v>
      </c>
      <c r="G61" s="91">
        <f aca="true" t="shared" si="5" ref="G61:L63">G9+G37+G33+G57+G29+G13+G17+G21+G25+G49+G53+G41+G45</f>
        <v>324299.91148</v>
      </c>
      <c r="H61" s="91">
        <f t="shared" si="5"/>
        <v>157604.31148</v>
      </c>
      <c r="I61" s="44">
        <f t="shared" si="5"/>
        <v>121964</v>
      </c>
      <c r="J61" s="44">
        <f t="shared" si="5"/>
        <v>9000</v>
      </c>
      <c r="K61" s="91">
        <f t="shared" si="5"/>
        <v>26640.31148</v>
      </c>
      <c r="L61" s="44">
        <f t="shared" si="5"/>
        <v>0</v>
      </c>
      <c r="M61" s="45"/>
      <c r="N61" s="46"/>
    </row>
    <row r="62" spans="1:15" s="47" customFormat="1" ht="15" customHeight="1">
      <c r="A62" s="123"/>
      <c r="B62" s="43" t="s">
        <v>33</v>
      </c>
      <c r="C62" s="75" t="s">
        <v>30</v>
      </c>
      <c r="D62" s="75" t="s">
        <v>30</v>
      </c>
      <c r="E62" s="75" t="s">
        <v>30</v>
      </c>
      <c r="F62" s="75" t="s">
        <v>30</v>
      </c>
      <c r="G62" s="44">
        <f t="shared" si="5"/>
        <v>164631.6</v>
      </c>
      <c r="H62" s="44">
        <f t="shared" si="5"/>
        <v>40121.6</v>
      </c>
      <c r="I62" s="44">
        <f t="shared" si="5"/>
        <v>40121.6</v>
      </c>
      <c r="J62" s="44">
        <f t="shared" si="5"/>
        <v>0</v>
      </c>
      <c r="K62" s="44">
        <f t="shared" si="5"/>
        <v>0</v>
      </c>
      <c r="L62" s="44">
        <f t="shared" si="5"/>
        <v>0</v>
      </c>
      <c r="M62" s="45"/>
      <c r="N62" s="48"/>
      <c r="O62" s="48"/>
    </row>
    <row r="63" spans="1:15" s="47" customFormat="1" ht="15" customHeight="1">
      <c r="A63" s="123"/>
      <c r="B63" s="43" t="s">
        <v>57</v>
      </c>
      <c r="C63" s="75" t="s">
        <v>30</v>
      </c>
      <c r="D63" s="75" t="s">
        <v>30</v>
      </c>
      <c r="E63" s="75" t="s">
        <v>30</v>
      </c>
      <c r="F63" s="75" t="s">
        <v>30</v>
      </c>
      <c r="G63" s="44">
        <f t="shared" si="5"/>
        <v>94510</v>
      </c>
      <c r="H63" s="44">
        <f t="shared" si="5"/>
        <v>82510</v>
      </c>
      <c r="I63" s="44">
        <f t="shared" si="5"/>
        <v>82510</v>
      </c>
      <c r="J63" s="44">
        <f t="shared" si="5"/>
        <v>0</v>
      </c>
      <c r="K63" s="44">
        <f t="shared" si="5"/>
        <v>0</v>
      </c>
      <c r="L63" s="44">
        <f t="shared" si="5"/>
        <v>0</v>
      </c>
      <c r="M63" s="49"/>
      <c r="N63" s="48"/>
      <c r="O63" s="48"/>
    </row>
    <row r="66" ht="12.75">
      <c r="K66" s="79">
        <f>K14+K18+K22+K26+K50+K54+K62</f>
        <v>0</v>
      </c>
    </row>
  </sheetData>
  <sheetProtection/>
  <mergeCells count="27">
    <mergeCell ref="I2:L2"/>
    <mergeCell ref="I1:L1"/>
    <mergeCell ref="A44:A47"/>
    <mergeCell ref="A40:A43"/>
    <mergeCell ref="A36:A39"/>
    <mergeCell ref="A56:A59"/>
    <mergeCell ref="F5:F6"/>
    <mergeCell ref="G5:G6"/>
    <mergeCell ref="I3:L3"/>
    <mergeCell ref="A32:A35"/>
    <mergeCell ref="A60:A63"/>
    <mergeCell ref="A52:A55"/>
    <mergeCell ref="A20:A23"/>
    <mergeCell ref="A48:A51"/>
    <mergeCell ref="A12:A15"/>
    <mergeCell ref="E5:E6"/>
    <mergeCell ref="A28:A31"/>
    <mergeCell ref="A24:A27"/>
    <mergeCell ref="A8:A11"/>
    <mergeCell ref="D5:D6"/>
    <mergeCell ref="H5:H6"/>
    <mergeCell ref="A16:A19"/>
    <mergeCell ref="I5:L5"/>
    <mergeCell ref="A4:L4"/>
    <mergeCell ref="A5:A6"/>
    <mergeCell ref="B5:B6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scale="7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Markovich</cp:lastModifiedBy>
  <cp:lastPrinted>2012-06-21T06:59:37Z</cp:lastPrinted>
  <dcterms:created xsi:type="dcterms:W3CDTF">2007-01-18T07:59:15Z</dcterms:created>
  <dcterms:modified xsi:type="dcterms:W3CDTF">2012-06-25T01:18:57Z</dcterms:modified>
  <cp:category/>
  <cp:version/>
  <cp:contentType/>
  <cp:contentStatus/>
</cp:coreProperties>
</file>