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2" activeTab="1"/>
  </bookViews>
  <sheets>
    <sheet name="местный (прил№7) (2)" sheetId="1" r:id="rId1"/>
    <sheet name="местный (прил№7) принят" sheetId="2" r:id="rId2"/>
  </sheets>
  <definedNames>
    <definedName name="_xlnm.Print_Area" localSheetId="0">'местный (прил№7) (2)'!$A$1:$K$57</definedName>
    <definedName name="_xlnm.Print_Area" localSheetId="1">'местный (прил№7) принят'!$A$1:$K$57</definedName>
  </definedNames>
  <calcPr fullCalcOnLoad="1"/>
</workbook>
</file>

<file path=xl/sharedStrings.xml><?xml version="1.0" encoding="utf-8"?>
<sst xmlns="http://schemas.openxmlformats.org/spreadsheetml/2006/main" count="120" uniqueCount="57">
  <si>
    <t>Наименование объекта</t>
  </si>
  <si>
    <t>Итого</t>
  </si>
  <si>
    <t>к решению городского Совета</t>
  </si>
  <si>
    <t>Раздел 0800"Культура"</t>
  </si>
  <si>
    <r>
      <t>Раздел</t>
    </r>
    <r>
      <rPr>
        <b/>
        <i/>
        <sz val="10"/>
        <rFont val="Arial Cyr"/>
        <family val="2"/>
      </rPr>
      <t xml:space="preserve"> </t>
    </r>
    <r>
      <rPr>
        <b/>
        <i/>
        <sz val="12"/>
        <rFont val="Arial Cyr"/>
        <family val="2"/>
      </rPr>
      <t>0700 "Образование"</t>
    </r>
  </si>
  <si>
    <t>Раздел 0900 "Здравоохранение и спорт"</t>
  </si>
  <si>
    <t>Раздел 0300 "Национальная безопасность и правоохранительная деятельность"</t>
  </si>
  <si>
    <t>Раздел, подраздел 0702, целевая статья 421 00 00, вид расходов 327</t>
  </si>
  <si>
    <t>Раздел, подраздел 0702, целевая статья 423 00 00, вид расходов 327</t>
  </si>
  <si>
    <t>Раздел, подраздел0302, целевая статья 202 00 00, вид расходов 253</t>
  </si>
  <si>
    <t xml:space="preserve">Комплекс зданий УВД по пр.Курчатова, 61 </t>
  </si>
  <si>
    <t>Раздел 0500 "Жилищно-коммунальное хозяйство"</t>
  </si>
  <si>
    <t>Здание бани по ул.Восточная, 22</t>
  </si>
  <si>
    <t>Раздел, подраздел 0701, целевая статья 420 00 00, вид расходов 327</t>
  </si>
  <si>
    <t>Д/к № 60</t>
  </si>
  <si>
    <t>Д/к № 13</t>
  </si>
  <si>
    <t>Д/к № 33</t>
  </si>
  <si>
    <t>Д/к № 31</t>
  </si>
  <si>
    <t>Д/к № 54</t>
  </si>
  <si>
    <t>Школа № 95</t>
  </si>
  <si>
    <t>Школа № 91</t>
  </si>
  <si>
    <t>Школа № 102</t>
  </si>
  <si>
    <t>Школа № 103</t>
  </si>
  <si>
    <t>Школа № 104</t>
  </si>
  <si>
    <t>Школа № 176</t>
  </si>
  <si>
    <t>Школа № 98</t>
  </si>
  <si>
    <t>МОУ ДО ДЮСШ - 1</t>
  </si>
  <si>
    <t>Раздел, подраздел 0801, целевая статья 4420000 вид расходов 327</t>
  </si>
  <si>
    <t>МУК ЦГБ им.Горького</t>
  </si>
  <si>
    <t>Раздел, подраздел 0801, целевая статья 4430000 вид расходов 327</t>
  </si>
  <si>
    <t>МУК "Театр оперетты" (гаражи и производственные мастерские)</t>
  </si>
  <si>
    <t>Раздел, подраздел 0902, целевая статья 4820000, вид расходов 327</t>
  </si>
  <si>
    <t>МП "КОСС" (Стадион "Труд")</t>
  </si>
  <si>
    <t>МП "КОСС" (Плавательный бассейн стадиона "Труд")</t>
  </si>
  <si>
    <t>Капитальный ремонт:</t>
  </si>
  <si>
    <t>Школа № 92</t>
  </si>
  <si>
    <t>Раздел, подраздел 0502, целевая статья 351 00 00, вид расходов 411</t>
  </si>
  <si>
    <t>Изготовление ПСД</t>
  </si>
  <si>
    <t>Раздел, подраздел 0502, целевая статья 351 00 00, вид расходов 412</t>
  </si>
  <si>
    <t>Исполнено за I квартал</t>
  </si>
  <si>
    <t>Остаток</t>
  </si>
  <si>
    <t>Приложение №</t>
  </si>
  <si>
    <t>(тыс.руб.)</t>
  </si>
  <si>
    <t>План I квартала</t>
  </si>
  <si>
    <t>Капитальное строительство:</t>
  </si>
  <si>
    <t>Сумма, тыс.руб.</t>
  </si>
  <si>
    <t>от ______________ № _________</t>
  </si>
  <si>
    <t>от 22.12.2005 № 5-28Р"</t>
  </si>
  <si>
    <t>Приложение № 7</t>
  </si>
  <si>
    <t>"Приложение № 7</t>
  </si>
  <si>
    <t>Титульный спискок объектов МУ "УКС" подлежащих капитальному ремонту и капитальному строительству в 2006 году за счет средств бюджета ЗАТО Железногорск</t>
  </si>
  <si>
    <t>№ п/п</t>
  </si>
  <si>
    <t>Раздел, подраздел 0501, целевая статья 102 00 00, вид расходов 214</t>
  </si>
  <si>
    <t>Раздел, подраздел 0901, целевая статья 4700000, вид расходов 327</t>
  </si>
  <si>
    <t>Реконструкция инфекционного корпуса</t>
  </si>
  <si>
    <t>Кап.ремонт инфекционного корпуса</t>
  </si>
  <si>
    <t>от 24.08.2006 № 16-90Р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</si>
</sst>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</numFmts>
  <fonts count="8">
    <font>
      <sz val="10"/>
      <name val="Arial Cyr"/>
      <family val="0"/>
    </font>
    <font>
      <b/>
      <sz val="12"/>
      <name val="Arial Cyr"/>
      <family val="2"/>
    </font>
    <font>
      <b/>
      <i/>
      <sz val="12"/>
      <name val="Arial Cyr"/>
      <family val="2"/>
    </font>
    <font>
      <b/>
      <sz val="11"/>
      <name val="Arial Cyr"/>
      <family val="2"/>
    </font>
    <font>
      <b/>
      <i/>
      <sz val="10"/>
      <name val="Arial Cyr"/>
      <family val="2"/>
    </font>
    <font>
      <b/>
      <i/>
      <sz val="11"/>
      <name val="Arial Cyr"/>
      <family val="2"/>
    </font>
    <font>
      <sz val="11"/>
      <name val="Arial Cyr"/>
      <family val="2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167" fontId="0" fillId="0" borderId="1" xfId="0" applyNumberFormat="1" applyFill="1" applyBorder="1" applyAlignment="1">
      <alignment horizontal="center"/>
    </xf>
    <xf numFmtId="167" fontId="3" fillId="0" borderId="1" xfId="0" applyNumberFormat="1" applyFont="1" applyFill="1" applyBorder="1" applyAlignment="1">
      <alignment horizontal="center"/>
    </xf>
    <xf numFmtId="167" fontId="1" fillId="0" borderId="1" xfId="0" applyNumberFormat="1" applyFont="1" applyBorder="1" applyAlignment="1">
      <alignment horizontal="center" wrapText="1"/>
    </xf>
    <xf numFmtId="167" fontId="5" fillId="0" borderId="1" xfId="0" applyNumberFormat="1" applyFont="1" applyBorder="1" applyAlignment="1">
      <alignment horizontal="center" wrapText="1"/>
    </xf>
    <xf numFmtId="167" fontId="3" fillId="0" borderId="1" xfId="0" applyNumberFormat="1" applyFont="1" applyBorder="1" applyAlignment="1">
      <alignment horizontal="center" wrapText="1"/>
    </xf>
    <xf numFmtId="167" fontId="0" fillId="0" borderId="1" xfId="0" applyNumberFormat="1" applyBorder="1" applyAlignment="1">
      <alignment horizontal="center"/>
    </xf>
    <xf numFmtId="167" fontId="5" fillId="0" borderId="1" xfId="0" applyNumberFormat="1" applyFont="1" applyFill="1" applyBorder="1" applyAlignment="1">
      <alignment horizontal="center"/>
    </xf>
    <xf numFmtId="167" fontId="0" fillId="0" borderId="1" xfId="0" applyNumberFormat="1" applyFont="1" applyBorder="1" applyAlignment="1">
      <alignment horizontal="center" wrapText="1"/>
    </xf>
    <xf numFmtId="167" fontId="6" fillId="0" borderId="1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 wrapText="1"/>
    </xf>
    <xf numFmtId="1" fontId="0" fillId="0" borderId="1" xfId="0" applyNumberFormat="1" applyBorder="1" applyAlignment="1">
      <alignment horizontal="center"/>
    </xf>
    <xf numFmtId="1" fontId="0" fillId="0" borderId="1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/>
    </xf>
    <xf numFmtId="1" fontId="5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 wrapText="1"/>
    </xf>
    <xf numFmtId="1" fontId="0" fillId="0" borderId="2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vertical="center"/>
    </xf>
    <xf numFmtId="1" fontId="6" fillId="0" borderId="1" xfId="0" applyNumberFormat="1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167" fontId="3" fillId="2" borderId="1" xfId="0" applyNumberFormat="1" applyFont="1" applyFill="1" applyBorder="1" applyAlignment="1">
      <alignment horizontal="center"/>
    </xf>
    <xf numFmtId="167" fontId="3" fillId="2" borderId="1" xfId="0" applyNumberFormat="1" applyFont="1" applyFill="1" applyBorder="1" applyAlignment="1">
      <alignment horizontal="center" wrapText="1"/>
    </xf>
    <xf numFmtId="167" fontId="0" fillId="2" borderId="1" xfId="0" applyNumberFormat="1" applyFont="1" applyFill="1" applyBorder="1" applyAlignment="1">
      <alignment horizontal="center" wrapText="1"/>
    </xf>
    <xf numFmtId="167" fontId="5" fillId="2" borderId="1" xfId="0" applyNumberFormat="1" applyFont="1" applyFill="1" applyBorder="1" applyAlignment="1">
      <alignment horizontal="center" wrapText="1"/>
    </xf>
    <xf numFmtId="167" fontId="1" fillId="2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/>
    </xf>
    <xf numFmtId="167" fontId="5" fillId="0" borderId="1" xfId="0" applyNumberFormat="1" applyFont="1" applyFill="1" applyBorder="1" applyAlignment="1">
      <alignment horizontal="center" wrapText="1"/>
    </xf>
    <xf numFmtId="167" fontId="3" fillId="0" borderId="1" xfId="0" applyNumberFormat="1" applyFont="1" applyFill="1" applyBorder="1" applyAlignment="1">
      <alignment horizontal="center" wrapText="1"/>
    </xf>
    <xf numFmtId="167" fontId="0" fillId="0" borderId="1" xfId="0" applyNumberFormat="1" applyFont="1" applyFill="1" applyBorder="1" applyAlignment="1">
      <alignment horizontal="center" wrapText="1"/>
    </xf>
    <xf numFmtId="167" fontId="1" fillId="0" borderId="1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1" fillId="2" borderId="1" xfId="0" applyFont="1" applyFill="1" applyBorder="1" applyAlignment="1">
      <alignment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wrapText="1"/>
    </xf>
    <xf numFmtId="0" fontId="0" fillId="0" borderId="1" xfId="0" applyFill="1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2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workbookViewId="0" topLeftCell="A25">
      <selection activeCell="N40" sqref="N40"/>
    </sheetView>
  </sheetViews>
  <sheetFormatPr defaultColWidth="9.00390625" defaultRowHeight="12.75"/>
  <cols>
    <col min="1" max="1" width="7.00390625" style="0" customWidth="1"/>
    <col min="7" max="7" width="26.25390625" style="0" customWidth="1"/>
    <col min="8" max="8" width="27.625" style="0" bestFit="1" customWidth="1"/>
    <col min="9" max="9" width="13.875" style="0" hidden="1" customWidth="1"/>
    <col min="10" max="10" width="13.25390625" style="0" hidden="1" customWidth="1"/>
    <col min="11" max="11" width="12.75390625" style="0" hidden="1" customWidth="1"/>
  </cols>
  <sheetData>
    <row r="1" spans="8:9" ht="12.75">
      <c r="H1" s="30" t="s">
        <v>48</v>
      </c>
      <c r="I1" t="s">
        <v>41</v>
      </c>
    </row>
    <row r="2" ht="13.5" customHeight="1">
      <c r="H2" s="30" t="s">
        <v>2</v>
      </c>
    </row>
    <row r="3" ht="15.75" customHeight="1">
      <c r="H3" s="30" t="s">
        <v>46</v>
      </c>
    </row>
    <row r="4" ht="13.5" customHeight="1">
      <c r="H4" s="30" t="s">
        <v>49</v>
      </c>
    </row>
    <row r="5" ht="14.25" customHeight="1">
      <c r="H5" s="30" t="s">
        <v>2</v>
      </c>
    </row>
    <row r="6" ht="15" customHeight="1">
      <c r="H6" s="30" t="s">
        <v>47</v>
      </c>
    </row>
    <row r="7" ht="10.5" customHeight="1"/>
    <row r="8" spans="2:11" ht="33" customHeight="1">
      <c r="B8" s="70" t="s">
        <v>50</v>
      </c>
      <c r="C8" s="70"/>
      <c r="D8" s="70"/>
      <c r="E8" s="70"/>
      <c r="F8" s="70"/>
      <c r="G8" s="70"/>
      <c r="H8" s="70"/>
      <c r="I8" s="70"/>
      <c r="J8" s="70"/>
      <c r="K8" s="70"/>
    </row>
    <row r="9" spans="2:9" ht="6.75" customHeight="1">
      <c r="B9" s="1"/>
      <c r="C9" s="1"/>
      <c r="D9" s="1"/>
      <c r="E9" s="1"/>
      <c r="F9" s="1"/>
      <c r="G9" s="1"/>
      <c r="H9" s="1"/>
      <c r="I9" s="1"/>
    </row>
    <row r="10" ht="12.75">
      <c r="J10" t="s">
        <v>42</v>
      </c>
    </row>
    <row r="11" spans="1:11" ht="12.75" customHeight="1">
      <c r="A11" s="44" t="s">
        <v>51</v>
      </c>
      <c r="B11" s="71" t="s">
        <v>0</v>
      </c>
      <c r="C11" s="71"/>
      <c r="D11" s="71"/>
      <c r="E11" s="71"/>
      <c r="F11" s="71"/>
      <c r="G11" s="71"/>
      <c r="H11" s="54" t="s">
        <v>45</v>
      </c>
      <c r="I11" s="69" t="s">
        <v>43</v>
      </c>
      <c r="J11" s="67" t="s">
        <v>39</v>
      </c>
      <c r="K11" s="73" t="s">
        <v>40</v>
      </c>
    </row>
    <row r="12" spans="1:11" ht="10.5" customHeight="1">
      <c r="A12" s="45"/>
      <c r="B12" s="72"/>
      <c r="C12" s="72"/>
      <c r="D12" s="72"/>
      <c r="E12" s="72"/>
      <c r="F12" s="72"/>
      <c r="G12" s="72"/>
      <c r="H12" s="54"/>
      <c r="I12" s="69"/>
      <c r="J12" s="68"/>
      <c r="K12" s="74"/>
    </row>
    <row r="13" spans="1:11" ht="16.5" customHeight="1">
      <c r="A13" s="31">
        <v>1</v>
      </c>
      <c r="B13" s="60" t="s">
        <v>44</v>
      </c>
      <c r="C13" s="61"/>
      <c r="D13" s="61"/>
      <c r="E13" s="61"/>
      <c r="F13" s="61"/>
      <c r="G13" s="62"/>
      <c r="H13" s="29">
        <f>H14</f>
        <v>778.01019</v>
      </c>
      <c r="I13" s="11">
        <f>I14</f>
        <v>391.51018999999997</v>
      </c>
      <c r="J13" s="11">
        <f>J14</f>
        <v>0</v>
      </c>
      <c r="K13" s="11">
        <f>K14</f>
        <v>391.51018999999997</v>
      </c>
    </row>
    <row r="14" spans="1:11" ht="16.5" customHeight="1">
      <c r="A14" s="31">
        <v>2</v>
      </c>
      <c r="B14" s="64" t="s">
        <v>11</v>
      </c>
      <c r="C14" s="64"/>
      <c r="D14" s="64"/>
      <c r="E14" s="64"/>
      <c r="F14" s="64"/>
      <c r="G14" s="64"/>
      <c r="H14" s="8">
        <f>H15+H17+H19</f>
        <v>778.01019</v>
      </c>
      <c r="I14" s="18">
        <f>I15+I17+I19</f>
        <v>391.51018999999997</v>
      </c>
      <c r="J14" s="18">
        <f>J15+J17+J19</f>
        <v>0</v>
      </c>
      <c r="K14" s="18">
        <f>K15+K17+K19</f>
        <v>391.51018999999997</v>
      </c>
    </row>
    <row r="15" spans="1:11" ht="16.5" customHeight="1">
      <c r="A15" s="32">
        <v>3</v>
      </c>
      <c r="B15" s="46" t="s">
        <v>52</v>
      </c>
      <c r="C15" s="46"/>
      <c r="D15" s="46"/>
      <c r="E15" s="46"/>
      <c r="F15" s="46"/>
      <c r="G15" s="46"/>
      <c r="H15" s="33">
        <f>H16</f>
        <v>398.29019</v>
      </c>
      <c r="I15" s="19">
        <f>I16</f>
        <v>191.51019</v>
      </c>
      <c r="J15" s="19">
        <f>J16</f>
        <v>0</v>
      </c>
      <c r="K15" s="19">
        <f>K16</f>
        <v>191.51019</v>
      </c>
    </row>
    <row r="16" spans="1:11" ht="16.5" customHeight="1">
      <c r="A16" s="31">
        <v>4</v>
      </c>
      <c r="B16" s="59" t="s">
        <v>37</v>
      </c>
      <c r="C16" s="59"/>
      <c r="D16" s="59"/>
      <c r="E16" s="59"/>
      <c r="F16" s="59"/>
      <c r="G16" s="59"/>
      <c r="H16" s="2">
        <f>191.51019+206.78</f>
        <v>398.29019</v>
      </c>
      <c r="I16" s="20">
        <v>191.51019</v>
      </c>
      <c r="J16" s="21"/>
      <c r="K16" s="22">
        <f>I16-J16</f>
        <v>191.51019</v>
      </c>
    </row>
    <row r="17" spans="1:11" ht="15" customHeight="1">
      <c r="A17" s="31">
        <v>5</v>
      </c>
      <c r="B17" s="65" t="s">
        <v>36</v>
      </c>
      <c r="C17" s="65"/>
      <c r="D17" s="65"/>
      <c r="E17" s="65"/>
      <c r="F17" s="65"/>
      <c r="G17" s="65"/>
      <c r="H17" s="3">
        <f>+H18</f>
        <v>179.3</v>
      </c>
      <c r="I17" s="19">
        <f>I18</f>
        <v>25</v>
      </c>
      <c r="J17" s="19">
        <f>J18</f>
        <v>0</v>
      </c>
      <c r="K17" s="21">
        <f>I17-J17</f>
        <v>25</v>
      </c>
    </row>
    <row r="18" spans="1:11" ht="16.5" customHeight="1">
      <c r="A18" s="31">
        <v>6</v>
      </c>
      <c r="B18" s="59" t="s">
        <v>37</v>
      </c>
      <c r="C18" s="59"/>
      <c r="D18" s="59"/>
      <c r="E18" s="59"/>
      <c r="F18" s="59"/>
      <c r="G18" s="59"/>
      <c r="H18" s="2">
        <f>25+154.3</f>
        <v>179.3</v>
      </c>
      <c r="I18" s="20">
        <v>25</v>
      </c>
      <c r="J18" s="21"/>
      <c r="K18" s="22">
        <f>I18-J18</f>
        <v>25</v>
      </c>
    </row>
    <row r="19" spans="1:11" ht="16.5" customHeight="1">
      <c r="A19" s="31">
        <v>7</v>
      </c>
      <c r="B19" s="65" t="s">
        <v>38</v>
      </c>
      <c r="C19" s="65"/>
      <c r="D19" s="65"/>
      <c r="E19" s="65"/>
      <c r="F19" s="65"/>
      <c r="G19" s="65"/>
      <c r="H19" s="3">
        <f>H20</f>
        <v>200.42000000000002</v>
      </c>
      <c r="I19" s="19">
        <f>I20</f>
        <v>175</v>
      </c>
      <c r="J19" s="19">
        <f>J20</f>
        <v>0</v>
      </c>
      <c r="K19" s="21">
        <f>I19-J19</f>
        <v>175</v>
      </c>
    </row>
    <row r="20" spans="1:11" ht="16.5" customHeight="1">
      <c r="A20" s="31">
        <v>8</v>
      </c>
      <c r="B20" s="59" t="s">
        <v>37</v>
      </c>
      <c r="C20" s="59"/>
      <c r="D20" s="59"/>
      <c r="E20" s="59"/>
      <c r="F20" s="59"/>
      <c r="G20" s="59"/>
      <c r="H20" s="2">
        <f>175+25.42</f>
        <v>200.42000000000002</v>
      </c>
      <c r="I20" s="20">
        <v>175</v>
      </c>
      <c r="J20" s="21"/>
      <c r="K20" s="22">
        <f>I20-J20</f>
        <v>175</v>
      </c>
    </row>
    <row r="21" spans="1:11" ht="19.5" customHeight="1">
      <c r="A21" s="31">
        <v>9</v>
      </c>
      <c r="B21" s="60" t="s">
        <v>34</v>
      </c>
      <c r="C21" s="61"/>
      <c r="D21" s="61"/>
      <c r="E21" s="61"/>
      <c r="F21" s="61"/>
      <c r="G21" s="62"/>
      <c r="H21" s="4">
        <f>H22+H28+H46+H51+H25</f>
        <v>58742.7</v>
      </c>
      <c r="I21" s="11">
        <f>I22+I28+I46</f>
        <v>8263.648000000001</v>
      </c>
      <c r="J21" s="11">
        <f>J22+J28+J46</f>
        <v>5464.60502</v>
      </c>
      <c r="K21" s="11">
        <f>K22+K28+K46</f>
        <v>2799.04298</v>
      </c>
    </row>
    <row r="22" spans="1:11" ht="30" customHeight="1">
      <c r="A22" s="31">
        <v>10</v>
      </c>
      <c r="B22" s="55" t="s">
        <v>6</v>
      </c>
      <c r="C22" s="55"/>
      <c r="D22" s="55"/>
      <c r="E22" s="55"/>
      <c r="F22" s="55"/>
      <c r="G22" s="55"/>
      <c r="H22" s="5">
        <f aca="true" t="shared" si="0" ref="H22:K23">H23</f>
        <v>3400</v>
      </c>
      <c r="I22" s="23">
        <f t="shared" si="0"/>
        <v>1584</v>
      </c>
      <c r="J22" s="23">
        <f t="shared" si="0"/>
        <v>1352.87618</v>
      </c>
      <c r="K22" s="23">
        <f t="shared" si="0"/>
        <v>231.12382000000002</v>
      </c>
    </row>
    <row r="23" spans="1:11" ht="24.75" customHeight="1">
      <c r="A23" s="31">
        <v>11</v>
      </c>
      <c r="B23" s="57" t="s">
        <v>9</v>
      </c>
      <c r="C23" s="57"/>
      <c r="D23" s="57"/>
      <c r="E23" s="57"/>
      <c r="F23" s="57"/>
      <c r="G23" s="57"/>
      <c r="H23" s="6">
        <f t="shared" si="0"/>
        <v>3400</v>
      </c>
      <c r="I23" s="24">
        <f t="shared" si="0"/>
        <v>1584</v>
      </c>
      <c r="J23" s="24">
        <f t="shared" si="0"/>
        <v>1352.87618</v>
      </c>
      <c r="K23" s="24">
        <f t="shared" si="0"/>
        <v>231.12382000000002</v>
      </c>
    </row>
    <row r="24" spans="1:11" ht="20.25" customHeight="1">
      <c r="A24" s="31">
        <v>12</v>
      </c>
      <c r="B24" s="63" t="s">
        <v>10</v>
      </c>
      <c r="C24" s="63"/>
      <c r="D24" s="63"/>
      <c r="E24" s="63"/>
      <c r="F24" s="63"/>
      <c r="G24" s="63"/>
      <c r="H24" s="7">
        <v>3400</v>
      </c>
      <c r="I24" s="25">
        <v>1584</v>
      </c>
      <c r="J24" s="25">
        <v>1352.87618</v>
      </c>
      <c r="K24" s="22">
        <f>I24-J24</f>
        <v>231.12382000000002</v>
      </c>
    </row>
    <row r="25" spans="1:11" ht="20.25" customHeight="1">
      <c r="A25" s="31">
        <v>13</v>
      </c>
      <c r="B25" s="64" t="s">
        <v>11</v>
      </c>
      <c r="C25" s="64"/>
      <c r="D25" s="64"/>
      <c r="E25" s="64"/>
      <c r="F25" s="64"/>
      <c r="G25" s="64"/>
      <c r="H25" s="7">
        <f>H26</f>
        <v>2500</v>
      </c>
      <c r="I25" s="25"/>
      <c r="J25" s="25"/>
      <c r="K25" s="22"/>
    </row>
    <row r="26" spans="1:11" ht="20.25" customHeight="1">
      <c r="A26" s="31">
        <v>14</v>
      </c>
      <c r="B26" s="65" t="s">
        <v>36</v>
      </c>
      <c r="C26" s="65"/>
      <c r="D26" s="65"/>
      <c r="E26" s="65"/>
      <c r="F26" s="65"/>
      <c r="G26" s="65"/>
      <c r="H26" s="7">
        <f>H27</f>
        <v>2500</v>
      </c>
      <c r="I26" s="25"/>
      <c r="J26" s="25"/>
      <c r="K26" s="22"/>
    </row>
    <row r="27" spans="1:11" ht="15">
      <c r="A27" s="31">
        <v>15</v>
      </c>
      <c r="B27" s="59" t="s">
        <v>12</v>
      </c>
      <c r="C27" s="59"/>
      <c r="D27" s="59"/>
      <c r="E27" s="59"/>
      <c r="F27" s="59"/>
      <c r="G27" s="59"/>
      <c r="H27" s="2">
        <v>2500</v>
      </c>
      <c r="I27" s="20"/>
      <c r="J27" s="21"/>
      <c r="K27" s="21">
        <f>I27-J27</f>
        <v>0</v>
      </c>
    </row>
    <row r="28" spans="1:11" ht="22.5" customHeight="1">
      <c r="A28" s="31">
        <v>16</v>
      </c>
      <c r="B28" s="58" t="s">
        <v>4</v>
      </c>
      <c r="C28" s="58"/>
      <c r="D28" s="58"/>
      <c r="E28" s="58"/>
      <c r="F28" s="58"/>
      <c r="G28" s="58"/>
      <c r="H28" s="5">
        <f>H29+H35+H44</f>
        <v>42145.7</v>
      </c>
      <c r="I28" s="23">
        <f>I29+I35+I44</f>
        <v>5679.648</v>
      </c>
      <c r="J28" s="23">
        <f>J29+J35+J44</f>
        <v>3111.7288399999998</v>
      </c>
      <c r="K28" s="23">
        <f>K29+K35+K44</f>
        <v>2567.9191600000004</v>
      </c>
    </row>
    <row r="29" spans="1:11" ht="22.5" customHeight="1">
      <c r="A29" s="31">
        <v>17</v>
      </c>
      <c r="B29" s="48" t="s">
        <v>13</v>
      </c>
      <c r="C29" s="48"/>
      <c r="D29" s="48"/>
      <c r="E29" s="48"/>
      <c r="F29" s="48"/>
      <c r="G29" s="48"/>
      <c r="H29" s="6">
        <f>H30+H31+H32+H33+H34</f>
        <v>15350</v>
      </c>
      <c r="I29" s="24">
        <f>I30+I31+I32+I33+I34</f>
        <v>2519.648</v>
      </c>
      <c r="J29" s="24">
        <f>J30+J31+J32+J33+J34</f>
        <v>434.22884</v>
      </c>
      <c r="K29" s="24">
        <f>K30+K31+K32+K33+K34</f>
        <v>2085.4191600000004</v>
      </c>
    </row>
    <row r="30" spans="1:11" ht="19.5" customHeight="1">
      <c r="A30" s="31">
        <v>18</v>
      </c>
      <c r="B30" s="49" t="s">
        <v>14</v>
      </c>
      <c r="C30" s="49"/>
      <c r="D30" s="49"/>
      <c r="E30" s="49"/>
      <c r="F30" s="49"/>
      <c r="G30" s="49"/>
      <c r="H30" s="9">
        <v>4600</v>
      </c>
      <c r="I30" s="26">
        <v>2505.648</v>
      </c>
      <c r="J30" s="25">
        <v>434.22884</v>
      </c>
      <c r="K30" s="22">
        <f>I30-J30</f>
        <v>2071.4191600000004</v>
      </c>
    </row>
    <row r="31" spans="1:11" ht="23.25" customHeight="1">
      <c r="A31" s="31">
        <v>19</v>
      </c>
      <c r="B31" s="49" t="s">
        <v>15</v>
      </c>
      <c r="C31" s="49"/>
      <c r="D31" s="49"/>
      <c r="E31" s="49"/>
      <c r="F31" s="49"/>
      <c r="G31" s="49"/>
      <c r="H31" s="9">
        <v>2750</v>
      </c>
      <c r="I31" s="26">
        <v>14</v>
      </c>
      <c r="J31" s="27"/>
      <c r="K31" s="22">
        <f>I31-J31</f>
        <v>14</v>
      </c>
    </row>
    <row r="32" spans="1:11" ht="18.75" customHeight="1">
      <c r="A32" s="31">
        <v>20</v>
      </c>
      <c r="B32" s="49" t="s">
        <v>16</v>
      </c>
      <c r="C32" s="49"/>
      <c r="D32" s="49"/>
      <c r="E32" s="49"/>
      <c r="F32" s="49"/>
      <c r="G32" s="49"/>
      <c r="H32" s="9">
        <v>4000</v>
      </c>
      <c r="I32" s="26"/>
      <c r="J32" s="27"/>
      <c r="K32" s="21">
        <f>I32-J32</f>
        <v>0</v>
      </c>
    </row>
    <row r="33" spans="1:11" ht="18" customHeight="1">
      <c r="A33" s="31">
        <v>21</v>
      </c>
      <c r="B33" s="49" t="s">
        <v>17</v>
      </c>
      <c r="C33" s="49"/>
      <c r="D33" s="49"/>
      <c r="E33" s="49"/>
      <c r="F33" s="49"/>
      <c r="G33" s="49"/>
      <c r="H33" s="9">
        <v>2000</v>
      </c>
      <c r="I33" s="26"/>
      <c r="J33" s="27"/>
      <c r="K33" s="21">
        <f>I33-J33</f>
        <v>0</v>
      </c>
    </row>
    <row r="34" spans="1:11" ht="18.75" customHeight="1">
      <c r="A34" s="31">
        <v>22</v>
      </c>
      <c r="B34" s="49" t="s">
        <v>18</v>
      </c>
      <c r="C34" s="49"/>
      <c r="D34" s="49"/>
      <c r="E34" s="49"/>
      <c r="F34" s="49"/>
      <c r="G34" s="49"/>
      <c r="H34" s="9">
        <v>2000</v>
      </c>
      <c r="I34" s="26"/>
      <c r="J34" s="27"/>
      <c r="K34" s="21">
        <f>I34-J34</f>
        <v>0</v>
      </c>
    </row>
    <row r="35" spans="1:11" ht="17.25" customHeight="1">
      <c r="A35" s="31">
        <v>23</v>
      </c>
      <c r="B35" s="48" t="s">
        <v>7</v>
      </c>
      <c r="C35" s="48"/>
      <c r="D35" s="48"/>
      <c r="E35" s="48"/>
      <c r="F35" s="48"/>
      <c r="G35" s="48"/>
      <c r="H35" s="6">
        <f>H36+H37+H38+H39+H40+H41+H42+H43</f>
        <v>21595.7</v>
      </c>
      <c r="I35" s="24">
        <f>I36+I37+I38+I39+I40+I41+I42+I43</f>
        <v>3160</v>
      </c>
      <c r="J35" s="24">
        <f>J36+J37+J38+J39+J40+J41+J42+J43</f>
        <v>2677.5</v>
      </c>
      <c r="K35" s="24">
        <f>K36+K37+K38+K39+K40+K41+K42+K43</f>
        <v>482.5</v>
      </c>
    </row>
    <row r="36" spans="1:11" ht="23.25" customHeight="1">
      <c r="A36" s="31">
        <v>24</v>
      </c>
      <c r="B36" s="49" t="s">
        <v>20</v>
      </c>
      <c r="C36" s="49"/>
      <c r="D36" s="49"/>
      <c r="E36" s="49"/>
      <c r="F36" s="49"/>
      <c r="G36" s="49"/>
      <c r="H36" s="9">
        <v>1825</v>
      </c>
      <c r="I36" s="26">
        <v>1000</v>
      </c>
      <c r="J36" s="25">
        <v>547.5</v>
      </c>
      <c r="K36" s="22">
        <f aca="true" t="shared" si="1" ref="K36:K45">I36-J36</f>
        <v>452.5</v>
      </c>
    </row>
    <row r="37" spans="1:11" ht="23.25" customHeight="1">
      <c r="A37" s="31">
        <v>25</v>
      </c>
      <c r="B37" s="49" t="s">
        <v>19</v>
      </c>
      <c r="C37" s="49"/>
      <c r="D37" s="49"/>
      <c r="E37" s="49"/>
      <c r="F37" s="49"/>
      <c r="G37" s="49"/>
      <c r="H37" s="9">
        <v>1700</v>
      </c>
      <c r="I37" s="26">
        <v>510</v>
      </c>
      <c r="J37" s="25">
        <v>480</v>
      </c>
      <c r="K37" s="22">
        <f t="shared" si="1"/>
        <v>30</v>
      </c>
    </row>
    <row r="38" spans="1:11" ht="16.5" customHeight="1">
      <c r="A38" s="31">
        <v>26</v>
      </c>
      <c r="B38" s="49" t="s">
        <v>25</v>
      </c>
      <c r="C38" s="49"/>
      <c r="D38" s="49"/>
      <c r="E38" s="49"/>
      <c r="F38" s="49"/>
      <c r="G38" s="49"/>
      <c r="H38" s="9">
        <f>3300-1000</f>
        <v>2300</v>
      </c>
      <c r="I38" s="26"/>
      <c r="J38" s="25"/>
      <c r="K38" s="22">
        <f t="shared" si="1"/>
        <v>0</v>
      </c>
    </row>
    <row r="39" spans="1:11" ht="15.75" customHeight="1">
      <c r="A39" s="31">
        <v>27</v>
      </c>
      <c r="B39" s="49" t="s">
        <v>21</v>
      </c>
      <c r="C39" s="49"/>
      <c r="D39" s="49"/>
      <c r="E39" s="49"/>
      <c r="F39" s="49"/>
      <c r="G39" s="49"/>
      <c r="H39" s="9">
        <v>5000</v>
      </c>
      <c r="I39" s="26">
        <v>1350</v>
      </c>
      <c r="J39" s="25">
        <v>1350</v>
      </c>
      <c r="K39" s="22">
        <f t="shared" si="1"/>
        <v>0</v>
      </c>
    </row>
    <row r="40" spans="1:11" ht="16.5" customHeight="1">
      <c r="A40" s="31">
        <v>28</v>
      </c>
      <c r="B40" s="50" t="s">
        <v>22</v>
      </c>
      <c r="C40" s="51"/>
      <c r="D40" s="51"/>
      <c r="E40" s="51"/>
      <c r="F40" s="51"/>
      <c r="G40" s="52"/>
      <c r="H40" s="9">
        <v>4278</v>
      </c>
      <c r="I40" s="26"/>
      <c r="J40" s="25"/>
      <c r="K40" s="22">
        <f t="shared" si="1"/>
        <v>0</v>
      </c>
    </row>
    <row r="41" spans="1:11" ht="17.25" customHeight="1">
      <c r="A41" s="31">
        <v>29</v>
      </c>
      <c r="B41" s="50" t="s">
        <v>23</v>
      </c>
      <c r="C41" s="51"/>
      <c r="D41" s="51"/>
      <c r="E41" s="51"/>
      <c r="F41" s="51"/>
      <c r="G41" s="52"/>
      <c r="H41" s="9">
        <v>3950</v>
      </c>
      <c r="I41" s="26"/>
      <c r="J41" s="25"/>
      <c r="K41" s="22">
        <f t="shared" si="1"/>
        <v>0</v>
      </c>
    </row>
    <row r="42" spans="1:11" ht="19.5" customHeight="1">
      <c r="A42" s="31">
        <v>30</v>
      </c>
      <c r="B42" s="50" t="s">
        <v>24</v>
      </c>
      <c r="C42" s="51"/>
      <c r="D42" s="51"/>
      <c r="E42" s="51"/>
      <c r="F42" s="51"/>
      <c r="G42" s="52"/>
      <c r="H42" s="9">
        <v>1078</v>
      </c>
      <c r="I42" s="26">
        <v>300</v>
      </c>
      <c r="J42" s="25">
        <v>300</v>
      </c>
      <c r="K42" s="22">
        <f t="shared" si="1"/>
        <v>0</v>
      </c>
    </row>
    <row r="43" spans="1:11" ht="18.75" customHeight="1">
      <c r="A43" s="31">
        <v>31</v>
      </c>
      <c r="B43" s="49" t="s">
        <v>35</v>
      </c>
      <c r="C43" s="49"/>
      <c r="D43" s="49"/>
      <c r="E43" s="49"/>
      <c r="F43" s="49"/>
      <c r="G43" s="49"/>
      <c r="H43" s="9">
        <f>464.7+1000</f>
        <v>1464.7</v>
      </c>
      <c r="I43" s="26"/>
      <c r="J43" s="25"/>
      <c r="K43" s="21">
        <f t="shared" si="1"/>
        <v>0</v>
      </c>
    </row>
    <row r="44" spans="1:11" ht="15">
      <c r="A44" s="31">
        <v>32</v>
      </c>
      <c r="B44" s="48" t="s">
        <v>8</v>
      </c>
      <c r="C44" s="48"/>
      <c r="D44" s="48"/>
      <c r="E44" s="48"/>
      <c r="F44" s="48"/>
      <c r="G44" s="48"/>
      <c r="H44" s="6">
        <f>H45</f>
        <v>5200</v>
      </c>
      <c r="I44" s="24">
        <f>I45</f>
        <v>0</v>
      </c>
      <c r="J44" s="25"/>
      <c r="K44" s="21">
        <f t="shared" si="1"/>
        <v>0</v>
      </c>
    </row>
    <row r="45" spans="1:11" ht="15">
      <c r="A45" s="31">
        <v>33</v>
      </c>
      <c r="B45" s="49" t="s">
        <v>26</v>
      </c>
      <c r="C45" s="49"/>
      <c r="D45" s="49"/>
      <c r="E45" s="49"/>
      <c r="F45" s="49"/>
      <c r="G45" s="49"/>
      <c r="H45" s="10">
        <v>5200</v>
      </c>
      <c r="I45" s="28"/>
      <c r="J45" s="25"/>
      <c r="K45" s="21">
        <f t="shared" si="1"/>
        <v>0</v>
      </c>
    </row>
    <row r="46" spans="1:11" ht="18" customHeight="1">
      <c r="A46" s="31">
        <v>34</v>
      </c>
      <c r="B46" s="55" t="s">
        <v>3</v>
      </c>
      <c r="C46" s="55"/>
      <c r="D46" s="55"/>
      <c r="E46" s="55"/>
      <c r="F46" s="55"/>
      <c r="G46" s="55"/>
      <c r="H46" s="5">
        <f>H47+H49</f>
        <v>2737</v>
      </c>
      <c r="I46" s="23">
        <f>I47+I49</f>
        <v>1000</v>
      </c>
      <c r="J46" s="23">
        <f>J47+J49</f>
        <v>1000</v>
      </c>
      <c r="K46" s="23">
        <f>K47+K49</f>
        <v>0</v>
      </c>
    </row>
    <row r="47" spans="1:11" ht="22.5" customHeight="1">
      <c r="A47" s="31">
        <v>35</v>
      </c>
      <c r="B47" s="48" t="s">
        <v>27</v>
      </c>
      <c r="C47" s="48"/>
      <c r="D47" s="48"/>
      <c r="E47" s="48"/>
      <c r="F47" s="48"/>
      <c r="G47" s="48"/>
      <c r="H47" s="6">
        <f>H48</f>
        <v>2500</v>
      </c>
      <c r="I47" s="24">
        <f>I48</f>
        <v>1000</v>
      </c>
      <c r="J47" s="24">
        <f>J48</f>
        <v>1000</v>
      </c>
      <c r="K47" s="24">
        <f>K48</f>
        <v>0</v>
      </c>
    </row>
    <row r="48" spans="1:11" ht="18.75" customHeight="1">
      <c r="A48" s="31">
        <v>36</v>
      </c>
      <c r="B48" s="56" t="s">
        <v>28</v>
      </c>
      <c r="C48" s="56"/>
      <c r="D48" s="56"/>
      <c r="E48" s="56"/>
      <c r="F48" s="56"/>
      <c r="G48" s="56"/>
      <c r="H48" s="9">
        <v>2500</v>
      </c>
      <c r="I48" s="26">
        <v>1000</v>
      </c>
      <c r="J48" s="25">
        <v>1000</v>
      </c>
      <c r="K48" s="22">
        <f>I48-J48</f>
        <v>0</v>
      </c>
    </row>
    <row r="49" spans="1:11" ht="15">
      <c r="A49" s="31">
        <v>37</v>
      </c>
      <c r="B49" s="48" t="s">
        <v>29</v>
      </c>
      <c r="C49" s="48"/>
      <c r="D49" s="48"/>
      <c r="E49" s="48"/>
      <c r="F49" s="48"/>
      <c r="G49" s="48"/>
      <c r="H49" s="6">
        <f>H50</f>
        <v>237</v>
      </c>
      <c r="I49" s="13">
        <f>I50</f>
        <v>0</v>
      </c>
      <c r="J49" s="14"/>
      <c r="K49" s="17"/>
    </row>
    <row r="50" spans="1:11" ht="15.75" customHeight="1">
      <c r="A50" s="31">
        <v>38</v>
      </c>
      <c r="B50" s="56" t="s">
        <v>30</v>
      </c>
      <c r="C50" s="56"/>
      <c r="D50" s="56"/>
      <c r="E50" s="56"/>
      <c r="F50" s="56"/>
      <c r="G50" s="56"/>
      <c r="H50" s="9">
        <v>237</v>
      </c>
      <c r="I50" s="15"/>
      <c r="J50" s="14"/>
      <c r="K50" s="17"/>
    </row>
    <row r="51" spans="1:11" ht="20.25" customHeight="1">
      <c r="A51" s="32">
        <v>39</v>
      </c>
      <c r="B51" s="66" t="s">
        <v>5</v>
      </c>
      <c r="C51" s="66"/>
      <c r="D51" s="66"/>
      <c r="E51" s="66"/>
      <c r="F51" s="66"/>
      <c r="G51" s="66"/>
      <c r="H51" s="36">
        <f>H52+H55</f>
        <v>7960</v>
      </c>
      <c r="I51" s="12">
        <f>I52</f>
        <v>0</v>
      </c>
      <c r="J51" s="14"/>
      <c r="K51" s="17"/>
    </row>
    <row r="52" spans="1:11" ht="15">
      <c r="A52" s="31">
        <v>40</v>
      </c>
      <c r="B52" s="57" t="s">
        <v>31</v>
      </c>
      <c r="C52" s="57"/>
      <c r="D52" s="57"/>
      <c r="E52" s="57"/>
      <c r="F52" s="57"/>
      <c r="G52" s="57"/>
      <c r="H52" s="6">
        <f>H53+H54</f>
        <v>3960</v>
      </c>
      <c r="I52" s="13">
        <f>I53+I54</f>
        <v>0</v>
      </c>
      <c r="J52" s="14"/>
      <c r="K52" s="17"/>
    </row>
    <row r="53" spans="1:11" ht="12.75">
      <c r="A53" s="31">
        <v>41</v>
      </c>
      <c r="B53" s="49" t="s">
        <v>32</v>
      </c>
      <c r="C53" s="49"/>
      <c r="D53" s="49"/>
      <c r="E53" s="49"/>
      <c r="F53" s="49"/>
      <c r="G53" s="49"/>
      <c r="H53" s="9">
        <v>2585</v>
      </c>
      <c r="I53" s="15"/>
      <c r="J53" s="14"/>
      <c r="K53" s="17"/>
    </row>
    <row r="54" spans="1:11" ht="12.75">
      <c r="A54" s="31">
        <v>42</v>
      </c>
      <c r="B54" s="49" t="s">
        <v>33</v>
      </c>
      <c r="C54" s="49"/>
      <c r="D54" s="49"/>
      <c r="E54" s="49"/>
      <c r="F54" s="49"/>
      <c r="G54" s="49"/>
      <c r="H54" s="9">
        <v>1375</v>
      </c>
      <c r="I54" s="15"/>
      <c r="J54" s="14"/>
      <c r="K54" s="17"/>
    </row>
    <row r="55" spans="1:11" ht="15">
      <c r="A55" s="32">
        <v>43</v>
      </c>
      <c r="B55" s="46" t="s">
        <v>53</v>
      </c>
      <c r="C55" s="46"/>
      <c r="D55" s="46"/>
      <c r="E55" s="46"/>
      <c r="F55" s="46"/>
      <c r="G55" s="46"/>
      <c r="H55" s="34">
        <f>H56</f>
        <v>4000</v>
      </c>
      <c r="I55" s="15"/>
      <c r="J55" s="14"/>
      <c r="K55" s="17"/>
    </row>
    <row r="56" spans="1:11" ht="12.75">
      <c r="A56" s="32">
        <v>44</v>
      </c>
      <c r="B56" s="47" t="s">
        <v>54</v>
      </c>
      <c r="C56" s="47"/>
      <c r="D56" s="47"/>
      <c r="E56" s="47"/>
      <c r="F56" s="47"/>
      <c r="G56" s="47"/>
      <c r="H56" s="35">
        <v>4000</v>
      </c>
      <c r="I56" s="15"/>
      <c r="J56" s="14"/>
      <c r="K56" s="17"/>
    </row>
    <row r="57" spans="1:11" ht="19.5" customHeight="1">
      <c r="A57" s="32">
        <v>45</v>
      </c>
      <c r="B57" s="53" t="s">
        <v>1</v>
      </c>
      <c r="C57" s="53"/>
      <c r="D57" s="53"/>
      <c r="E57" s="53"/>
      <c r="F57" s="53"/>
      <c r="G57" s="53"/>
      <c r="H57" s="37">
        <f>H21+H13</f>
        <v>59520.71019</v>
      </c>
      <c r="I57" s="16">
        <f>I13+I21</f>
        <v>8655.158190000002</v>
      </c>
      <c r="J57" s="16">
        <f>J13+J21</f>
        <v>5464.60502</v>
      </c>
      <c r="K57" s="16">
        <f>K13+K21</f>
        <v>3190.55317</v>
      </c>
    </row>
  </sheetData>
  <mergeCells count="52">
    <mergeCell ref="B8:K8"/>
    <mergeCell ref="B14:G14"/>
    <mergeCell ref="B15:G15"/>
    <mergeCell ref="B16:G16"/>
    <mergeCell ref="B13:G13"/>
    <mergeCell ref="B11:G12"/>
    <mergeCell ref="K11:K12"/>
    <mergeCell ref="B18:G18"/>
    <mergeCell ref="B19:G19"/>
    <mergeCell ref="B20:G20"/>
    <mergeCell ref="J11:J12"/>
    <mergeCell ref="I11:I12"/>
    <mergeCell ref="B17:G17"/>
    <mergeCell ref="B54:G54"/>
    <mergeCell ref="B32:G32"/>
    <mergeCell ref="B33:G33"/>
    <mergeCell ref="B34:G34"/>
    <mergeCell ref="B44:G44"/>
    <mergeCell ref="B37:G37"/>
    <mergeCell ref="B38:G38"/>
    <mergeCell ref="B39:G39"/>
    <mergeCell ref="B40:G40"/>
    <mergeCell ref="B51:G51"/>
    <mergeCell ref="B41:G41"/>
    <mergeCell ref="B21:G21"/>
    <mergeCell ref="B24:G24"/>
    <mergeCell ref="B25:G25"/>
    <mergeCell ref="B26:G26"/>
    <mergeCell ref="B23:G23"/>
    <mergeCell ref="B28:G28"/>
    <mergeCell ref="B22:G22"/>
    <mergeCell ref="B27:G27"/>
    <mergeCell ref="B57:G57"/>
    <mergeCell ref="H11:H12"/>
    <mergeCell ref="B53:G53"/>
    <mergeCell ref="B46:G46"/>
    <mergeCell ref="B47:G47"/>
    <mergeCell ref="B48:G48"/>
    <mergeCell ref="B50:G50"/>
    <mergeCell ref="B49:G49"/>
    <mergeCell ref="B52:G52"/>
    <mergeCell ref="B45:G45"/>
    <mergeCell ref="A11:A12"/>
    <mergeCell ref="B55:G55"/>
    <mergeCell ref="B56:G56"/>
    <mergeCell ref="B29:G29"/>
    <mergeCell ref="B30:G30"/>
    <mergeCell ref="B43:G43"/>
    <mergeCell ref="B42:G42"/>
    <mergeCell ref="B35:G35"/>
    <mergeCell ref="B31:G31"/>
    <mergeCell ref="B36:G36"/>
  </mergeCells>
  <printOptions/>
  <pageMargins left="0.7874015748031497" right="0.3937007874015748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="85" zoomScaleNormal="85" workbookViewId="0" topLeftCell="A1">
      <selection activeCell="H3" sqref="H3"/>
    </sheetView>
  </sheetViews>
  <sheetFormatPr defaultColWidth="9.00390625" defaultRowHeight="12.75"/>
  <cols>
    <col min="1" max="1" width="7.00390625" style="0" customWidth="1"/>
    <col min="7" max="7" width="26.25390625" style="0" customWidth="1"/>
    <col min="8" max="8" width="27.625" style="0" bestFit="1" customWidth="1"/>
    <col min="9" max="9" width="13.875" style="0" hidden="1" customWidth="1"/>
    <col min="10" max="10" width="13.25390625" style="0" hidden="1" customWidth="1"/>
    <col min="11" max="11" width="12.75390625" style="0" hidden="1" customWidth="1"/>
  </cols>
  <sheetData>
    <row r="1" spans="8:9" ht="12.75">
      <c r="H1" s="30" t="s">
        <v>48</v>
      </c>
      <c r="I1" t="s">
        <v>41</v>
      </c>
    </row>
    <row r="2" ht="13.5" customHeight="1">
      <c r="H2" s="30" t="s">
        <v>2</v>
      </c>
    </row>
    <row r="3" ht="15.75" customHeight="1">
      <c r="H3" s="30" t="s">
        <v>56</v>
      </c>
    </row>
    <row r="4" ht="13.5" customHeight="1">
      <c r="H4" s="30" t="s">
        <v>49</v>
      </c>
    </row>
    <row r="5" ht="14.25" customHeight="1">
      <c r="H5" s="30" t="s">
        <v>2</v>
      </c>
    </row>
    <row r="6" ht="15" customHeight="1">
      <c r="H6" s="30" t="s">
        <v>47</v>
      </c>
    </row>
    <row r="7" ht="10.5" customHeight="1"/>
    <row r="8" spans="2:11" ht="33" customHeight="1">
      <c r="B8" s="70" t="s">
        <v>50</v>
      </c>
      <c r="C8" s="70"/>
      <c r="D8" s="70"/>
      <c r="E8" s="70"/>
      <c r="F8" s="70"/>
      <c r="G8" s="70"/>
      <c r="H8" s="70"/>
      <c r="I8" s="70"/>
      <c r="J8" s="70"/>
      <c r="K8" s="70"/>
    </row>
    <row r="9" spans="2:9" ht="6.75" customHeight="1">
      <c r="B9" s="1"/>
      <c r="C9" s="1"/>
      <c r="D9" s="1"/>
      <c r="E9" s="1"/>
      <c r="F9" s="1"/>
      <c r="G9" s="1"/>
      <c r="H9" s="1"/>
      <c r="I9" s="1"/>
    </row>
    <row r="10" ht="12.75">
      <c r="J10" t="s">
        <v>42</v>
      </c>
    </row>
    <row r="11" spans="1:11" ht="12.75" customHeight="1">
      <c r="A11" s="44" t="s">
        <v>51</v>
      </c>
      <c r="B11" s="71" t="s">
        <v>0</v>
      </c>
      <c r="C11" s="71"/>
      <c r="D11" s="71"/>
      <c r="E11" s="71"/>
      <c r="F11" s="71"/>
      <c r="G11" s="71"/>
      <c r="H11" s="54" t="s">
        <v>45</v>
      </c>
      <c r="I11" s="69" t="s">
        <v>43</v>
      </c>
      <c r="J11" s="67" t="s">
        <v>39</v>
      </c>
      <c r="K11" s="73" t="s">
        <v>40</v>
      </c>
    </row>
    <row r="12" spans="1:11" ht="10.5" customHeight="1">
      <c r="A12" s="45"/>
      <c r="B12" s="72"/>
      <c r="C12" s="72"/>
      <c r="D12" s="72"/>
      <c r="E12" s="72"/>
      <c r="F12" s="72"/>
      <c r="G12" s="72"/>
      <c r="H12" s="54"/>
      <c r="I12" s="69"/>
      <c r="J12" s="68"/>
      <c r="K12" s="74"/>
    </row>
    <row r="13" spans="1:11" ht="16.5" customHeight="1">
      <c r="A13" s="31">
        <v>1</v>
      </c>
      <c r="B13" s="60" t="s">
        <v>44</v>
      </c>
      <c r="C13" s="61"/>
      <c r="D13" s="61"/>
      <c r="E13" s="61"/>
      <c r="F13" s="61"/>
      <c r="G13" s="62"/>
      <c r="H13" s="29">
        <f>H14</f>
        <v>778.01019</v>
      </c>
      <c r="I13" s="11">
        <f>I14</f>
        <v>391.51018999999997</v>
      </c>
      <c r="J13" s="11">
        <f>J14</f>
        <v>0</v>
      </c>
      <c r="K13" s="11">
        <f>K14</f>
        <v>391.51018999999997</v>
      </c>
    </row>
    <row r="14" spans="1:11" ht="16.5" customHeight="1">
      <c r="A14" s="31">
        <v>2</v>
      </c>
      <c r="B14" s="64" t="s">
        <v>11</v>
      </c>
      <c r="C14" s="64"/>
      <c r="D14" s="64"/>
      <c r="E14" s="64"/>
      <c r="F14" s="64"/>
      <c r="G14" s="64"/>
      <c r="H14" s="8">
        <f>H15+H17+H19</f>
        <v>778.01019</v>
      </c>
      <c r="I14" s="18">
        <f>I15+I17+I19</f>
        <v>391.51018999999997</v>
      </c>
      <c r="J14" s="18">
        <f>J15+J17+J19</f>
        <v>0</v>
      </c>
      <c r="K14" s="18">
        <f>K15+K17+K19</f>
        <v>391.51018999999997</v>
      </c>
    </row>
    <row r="15" spans="1:11" s="39" customFormat="1" ht="16.5" customHeight="1">
      <c r="A15" s="38">
        <v>3</v>
      </c>
      <c r="B15" s="65" t="s">
        <v>52</v>
      </c>
      <c r="C15" s="65"/>
      <c r="D15" s="65"/>
      <c r="E15" s="65"/>
      <c r="F15" s="65"/>
      <c r="G15" s="65"/>
      <c r="H15" s="3">
        <f>H16</f>
        <v>398.29019</v>
      </c>
      <c r="I15" s="19">
        <f>I16</f>
        <v>191.51019</v>
      </c>
      <c r="J15" s="19">
        <f>J16</f>
        <v>0</v>
      </c>
      <c r="K15" s="19">
        <f>K16</f>
        <v>191.51019</v>
      </c>
    </row>
    <row r="16" spans="1:11" ht="16.5" customHeight="1">
      <c r="A16" s="31">
        <v>4</v>
      </c>
      <c r="B16" s="59" t="s">
        <v>37</v>
      </c>
      <c r="C16" s="59"/>
      <c r="D16" s="59"/>
      <c r="E16" s="59"/>
      <c r="F16" s="59"/>
      <c r="G16" s="59"/>
      <c r="H16" s="2">
        <f>191.51019+206.78</f>
        <v>398.29019</v>
      </c>
      <c r="I16" s="20">
        <v>191.51019</v>
      </c>
      <c r="J16" s="21"/>
      <c r="K16" s="22">
        <f>I16-J16</f>
        <v>191.51019</v>
      </c>
    </row>
    <row r="17" spans="1:11" ht="15" customHeight="1">
      <c r="A17" s="31">
        <v>5</v>
      </c>
      <c r="B17" s="65" t="s">
        <v>36</v>
      </c>
      <c r="C17" s="65"/>
      <c r="D17" s="65"/>
      <c r="E17" s="65"/>
      <c r="F17" s="65"/>
      <c r="G17" s="65"/>
      <c r="H17" s="3">
        <f>+H18</f>
        <v>179.3</v>
      </c>
      <c r="I17" s="19">
        <f>I18</f>
        <v>25</v>
      </c>
      <c r="J17" s="19">
        <f>J18</f>
        <v>0</v>
      </c>
      <c r="K17" s="21">
        <f>I17-J17</f>
        <v>25</v>
      </c>
    </row>
    <row r="18" spans="1:11" ht="16.5" customHeight="1">
      <c r="A18" s="31">
        <v>6</v>
      </c>
      <c r="B18" s="59" t="s">
        <v>37</v>
      </c>
      <c r="C18" s="59"/>
      <c r="D18" s="59"/>
      <c r="E18" s="59"/>
      <c r="F18" s="59"/>
      <c r="G18" s="59"/>
      <c r="H18" s="2">
        <f>25+154.3</f>
        <v>179.3</v>
      </c>
      <c r="I18" s="20">
        <v>25</v>
      </c>
      <c r="J18" s="21"/>
      <c r="K18" s="22">
        <f>I18-J18</f>
        <v>25</v>
      </c>
    </row>
    <row r="19" spans="1:11" ht="16.5" customHeight="1">
      <c r="A19" s="31">
        <v>7</v>
      </c>
      <c r="B19" s="65" t="s">
        <v>38</v>
      </c>
      <c r="C19" s="65"/>
      <c r="D19" s="65"/>
      <c r="E19" s="65"/>
      <c r="F19" s="65"/>
      <c r="G19" s="65"/>
      <c r="H19" s="3">
        <f>H20</f>
        <v>200.42000000000002</v>
      </c>
      <c r="I19" s="19">
        <f>I20</f>
        <v>175</v>
      </c>
      <c r="J19" s="19">
        <f>J20</f>
        <v>0</v>
      </c>
      <c r="K19" s="21">
        <f>I19-J19</f>
        <v>175</v>
      </c>
    </row>
    <row r="20" spans="1:11" ht="16.5" customHeight="1">
      <c r="A20" s="31">
        <v>8</v>
      </c>
      <c r="B20" s="59" t="s">
        <v>37</v>
      </c>
      <c r="C20" s="59"/>
      <c r="D20" s="59"/>
      <c r="E20" s="59"/>
      <c r="F20" s="59"/>
      <c r="G20" s="59"/>
      <c r="H20" s="2">
        <f>175+25.42</f>
        <v>200.42000000000002</v>
      </c>
      <c r="I20" s="20">
        <v>175</v>
      </c>
      <c r="J20" s="21"/>
      <c r="K20" s="22">
        <f>I20-J20</f>
        <v>175</v>
      </c>
    </row>
    <row r="21" spans="1:11" ht="19.5" customHeight="1">
      <c r="A21" s="31">
        <v>9</v>
      </c>
      <c r="B21" s="60" t="s">
        <v>34</v>
      </c>
      <c r="C21" s="61"/>
      <c r="D21" s="61"/>
      <c r="E21" s="61"/>
      <c r="F21" s="61"/>
      <c r="G21" s="62"/>
      <c r="H21" s="4">
        <f>H22+H28+H46+H51+H25</f>
        <v>58742.7</v>
      </c>
      <c r="I21" s="11">
        <f>I22+I28+I46</f>
        <v>8263.648000000001</v>
      </c>
      <c r="J21" s="11">
        <f>J22+J28+J46</f>
        <v>5464.60502</v>
      </c>
      <c r="K21" s="11">
        <f>K22+K28+K46</f>
        <v>2799.04298</v>
      </c>
    </row>
    <row r="22" spans="1:11" ht="30" customHeight="1">
      <c r="A22" s="31">
        <v>10</v>
      </c>
      <c r="B22" s="55" t="s">
        <v>6</v>
      </c>
      <c r="C22" s="55"/>
      <c r="D22" s="55"/>
      <c r="E22" s="55"/>
      <c r="F22" s="55"/>
      <c r="G22" s="55"/>
      <c r="H22" s="5">
        <f aca="true" t="shared" si="0" ref="H22:K23">H23</f>
        <v>3400</v>
      </c>
      <c r="I22" s="23">
        <f t="shared" si="0"/>
        <v>1584</v>
      </c>
      <c r="J22" s="23">
        <f t="shared" si="0"/>
        <v>1352.87618</v>
      </c>
      <c r="K22" s="23">
        <f t="shared" si="0"/>
        <v>231.12382000000002</v>
      </c>
    </row>
    <row r="23" spans="1:11" ht="24.75" customHeight="1">
      <c r="A23" s="31">
        <v>11</v>
      </c>
      <c r="B23" s="57" t="s">
        <v>9</v>
      </c>
      <c r="C23" s="57"/>
      <c r="D23" s="57"/>
      <c r="E23" s="57"/>
      <c r="F23" s="57"/>
      <c r="G23" s="57"/>
      <c r="H23" s="6">
        <f t="shared" si="0"/>
        <v>3400</v>
      </c>
      <c r="I23" s="24">
        <f t="shared" si="0"/>
        <v>1584</v>
      </c>
      <c r="J23" s="24">
        <f t="shared" si="0"/>
        <v>1352.87618</v>
      </c>
      <c r="K23" s="24">
        <f t="shared" si="0"/>
        <v>231.12382000000002</v>
      </c>
    </row>
    <row r="24" spans="1:11" ht="20.25" customHeight="1">
      <c r="A24" s="31">
        <v>12</v>
      </c>
      <c r="B24" s="63" t="s">
        <v>10</v>
      </c>
      <c r="C24" s="63"/>
      <c r="D24" s="63"/>
      <c r="E24" s="63"/>
      <c r="F24" s="63"/>
      <c r="G24" s="63"/>
      <c r="H24" s="7">
        <v>3400</v>
      </c>
      <c r="I24" s="25">
        <v>1584</v>
      </c>
      <c r="J24" s="25">
        <v>1352.87618</v>
      </c>
      <c r="K24" s="22">
        <f>I24-J24</f>
        <v>231.12382000000002</v>
      </c>
    </row>
    <row r="25" spans="1:11" ht="20.25" customHeight="1">
      <c r="A25" s="31">
        <v>13</v>
      </c>
      <c r="B25" s="64" t="s">
        <v>11</v>
      </c>
      <c r="C25" s="64"/>
      <c r="D25" s="64"/>
      <c r="E25" s="64"/>
      <c r="F25" s="64"/>
      <c r="G25" s="64"/>
      <c r="H25" s="7">
        <f>H26</f>
        <v>2500</v>
      </c>
      <c r="I25" s="25"/>
      <c r="J25" s="25"/>
      <c r="K25" s="22"/>
    </row>
    <row r="26" spans="1:11" ht="20.25" customHeight="1">
      <c r="A26" s="31">
        <v>14</v>
      </c>
      <c r="B26" s="65" t="s">
        <v>36</v>
      </c>
      <c r="C26" s="65"/>
      <c r="D26" s="65"/>
      <c r="E26" s="65"/>
      <c r="F26" s="65"/>
      <c r="G26" s="65"/>
      <c r="H26" s="7">
        <f>H27</f>
        <v>2500</v>
      </c>
      <c r="I26" s="25"/>
      <c r="J26" s="25"/>
      <c r="K26" s="22"/>
    </row>
    <row r="27" spans="1:11" ht="15">
      <c r="A27" s="31">
        <v>15</v>
      </c>
      <c r="B27" s="59" t="s">
        <v>12</v>
      </c>
      <c r="C27" s="59"/>
      <c r="D27" s="59"/>
      <c r="E27" s="59"/>
      <c r="F27" s="59"/>
      <c r="G27" s="59"/>
      <c r="H27" s="2">
        <v>2500</v>
      </c>
      <c r="I27" s="20"/>
      <c r="J27" s="21"/>
      <c r="K27" s="21">
        <f>I27-J27</f>
        <v>0</v>
      </c>
    </row>
    <row r="28" spans="1:11" ht="22.5" customHeight="1">
      <c r="A28" s="31">
        <v>16</v>
      </c>
      <c r="B28" s="58" t="s">
        <v>4</v>
      </c>
      <c r="C28" s="58"/>
      <c r="D28" s="58"/>
      <c r="E28" s="58"/>
      <c r="F28" s="58"/>
      <c r="G28" s="58"/>
      <c r="H28" s="5">
        <f>H29+H35+H44</f>
        <v>42145.7</v>
      </c>
      <c r="I28" s="23">
        <f>I29+I35+I44</f>
        <v>5679.648</v>
      </c>
      <c r="J28" s="23">
        <f>J29+J35+J44</f>
        <v>3111.7288399999998</v>
      </c>
      <c r="K28" s="23">
        <f>K29+K35+K44</f>
        <v>2567.9191600000004</v>
      </c>
    </row>
    <row r="29" spans="1:11" ht="22.5" customHeight="1">
      <c r="A29" s="31">
        <v>17</v>
      </c>
      <c r="B29" s="48" t="s">
        <v>13</v>
      </c>
      <c r="C29" s="48"/>
      <c r="D29" s="48"/>
      <c r="E29" s="48"/>
      <c r="F29" s="48"/>
      <c r="G29" s="48"/>
      <c r="H29" s="6">
        <f>H30+H31+H32+H33+H34</f>
        <v>15350</v>
      </c>
      <c r="I29" s="24">
        <f>I30+I31+I32+I33+I34</f>
        <v>2519.648</v>
      </c>
      <c r="J29" s="24">
        <f>J30+J31+J32+J33+J34</f>
        <v>434.22884</v>
      </c>
      <c r="K29" s="24">
        <f>K30+K31+K32+K33+K34</f>
        <v>2085.4191600000004</v>
      </c>
    </row>
    <row r="30" spans="1:11" ht="16.5" customHeight="1">
      <c r="A30" s="31">
        <v>18</v>
      </c>
      <c r="B30" s="49" t="s">
        <v>14</v>
      </c>
      <c r="C30" s="49"/>
      <c r="D30" s="49"/>
      <c r="E30" s="49"/>
      <c r="F30" s="49"/>
      <c r="G30" s="49"/>
      <c r="H30" s="9">
        <v>4600</v>
      </c>
      <c r="I30" s="26">
        <v>2505.648</v>
      </c>
      <c r="J30" s="25">
        <v>434.22884</v>
      </c>
      <c r="K30" s="22">
        <f>I30-J30</f>
        <v>2071.4191600000004</v>
      </c>
    </row>
    <row r="31" spans="1:11" ht="23.25" customHeight="1">
      <c r="A31" s="31">
        <v>19</v>
      </c>
      <c r="B31" s="49" t="s">
        <v>15</v>
      </c>
      <c r="C31" s="49"/>
      <c r="D31" s="49"/>
      <c r="E31" s="49"/>
      <c r="F31" s="49"/>
      <c r="G31" s="49"/>
      <c r="H31" s="9">
        <v>2750</v>
      </c>
      <c r="I31" s="26">
        <v>14</v>
      </c>
      <c r="J31" s="27"/>
      <c r="K31" s="22">
        <f>I31-J31</f>
        <v>14</v>
      </c>
    </row>
    <row r="32" spans="1:11" ht="18.75" customHeight="1">
      <c r="A32" s="31">
        <v>20</v>
      </c>
      <c r="B32" s="49" t="s">
        <v>16</v>
      </c>
      <c r="C32" s="49"/>
      <c r="D32" s="49"/>
      <c r="E32" s="49"/>
      <c r="F32" s="49"/>
      <c r="G32" s="49"/>
      <c r="H32" s="9">
        <v>4000</v>
      </c>
      <c r="I32" s="26"/>
      <c r="J32" s="27"/>
      <c r="K32" s="21">
        <f>I32-J32</f>
        <v>0</v>
      </c>
    </row>
    <row r="33" spans="1:11" ht="18" customHeight="1">
      <c r="A33" s="31">
        <v>21</v>
      </c>
      <c r="B33" s="49" t="s">
        <v>17</v>
      </c>
      <c r="C33" s="49"/>
      <c r="D33" s="49"/>
      <c r="E33" s="49"/>
      <c r="F33" s="49"/>
      <c r="G33" s="49"/>
      <c r="H33" s="9">
        <v>2000</v>
      </c>
      <c r="I33" s="26"/>
      <c r="J33" s="27"/>
      <c r="K33" s="21">
        <f>I33-J33</f>
        <v>0</v>
      </c>
    </row>
    <row r="34" spans="1:11" ht="18.75" customHeight="1">
      <c r="A34" s="31">
        <v>22</v>
      </c>
      <c r="B34" s="49" t="s">
        <v>18</v>
      </c>
      <c r="C34" s="49"/>
      <c r="D34" s="49"/>
      <c r="E34" s="49"/>
      <c r="F34" s="49"/>
      <c r="G34" s="49"/>
      <c r="H34" s="9">
        <v>2000</v>
      </c>
      <c r="I34" s="26"/>
      <c r="J34" s="27"/>
      <c r="K34" s="21">
        <f>I34-J34</f>
        <v>0</v>
      </c>
    </row>
    <row r="35" spans="1:11" ht="17.25" customHeight="1">
      <c r="A35" s="31">
        <v>23</v>
      </c>
      <c r="B35" s="48" t="s">
        <v>7</v>
      </c>
      <c r="C35" s="48"/>
      <c r="D35" s="48"/>
      <c r="E35" s="48"/>
      <c r="F35" s="48"/>
      <c r="G35" s="48"/>
      <c r="H35" s="6">
        <f>H36+H37+H38+H39+H40+H41+H42+H43</f>
        <v>21595.7</v>
      </c>
      <c r="I35" s="24">
        <f>I36+I37+I38+I39+I40+I41+I42+I43</f>
        <v>3160</v>
      </c>
      <c r="J35" s="24">
        <f>J36+J37+J38+J39+J40+J41+J42+J43</f>
        <v>2677.5</v>
      </c>
      <c r="K35" s="24">
        <f>K36+K37+K38+K39+K40+K41+K42+K43</f>
        <v>482.5</v>
      </c>
    </row>
    <row r="36" spans="1:11" ht="20.25" customHeight="1">
      <c r="A36" s="31">
        <v>24</v>
      </c>
      <c r="B36" s="49" t="s">
        <v>20</v>
      </c>
      <c r="C36" s="49"/>
      <c r="D36" s="49"/>
      <c r="E36" s="49"/>
      <c r="F36" s="49"/>
      <c r="G36" s="49"/>
      <c r="H36" s="9">
        <v>1825</v>
      </c>
      <c r="I36" s="26">
        <v>1000</v>
      </c>
      <c r="J36" s="25">
        <v>547.5</v>
      </c>
      <c r="K36" s="22">
        <f aca="true" t="shared" si="1" ref="K36:K45">I36-J36</f>
        <v>452.5</v>
      </c>
    </row>
    <row r="37" spans="1:11" ht="23.25" customHeight="1">
      <c r="A37" s="31">
        <v>25</v>
      </c>
      <c r="B37" s="49" t="s">
        <v>19</v>
      </c>
      <c r="C37" s="49"/>
      <c r="D37" s="49"/>
      <c r="E37" s="49"/>
      <c r="F37" s="49"/>
      <c r="G37" s="49"/>
      <c r="H37" s="9">
        <v>1700</v>
      </c>
      <c r="I37" s="26">
        <v>510</v>
      </c>
      <c r="J37" s="25">
        <v>480</v>
      </c>
      <c r="K37" s="22">
        <f t="shared" si="1"/>
        <v>30</v>
      </c>
    </row>
    <row r="38" spans="1:11" ht="16.5" customHeight="1">
      <c r="A38" s="31">
        <v>26</v>
      </c>
      <c r="B38" s="49" t="s">
        <v>25</v>
      </c>
      <c r="C38" s="49"/>
      <c r="D38" s="49"/>
      <c r="E38" s="49"/>
      <c r="F38" s="49"/>
      <c r="G38" s="49"/>
      <c r="H38" s="9">
        <f>3300-1000</f>
        <v>2300</v>
      </c>
      <c r="I38" s="26"/>
      <c r="J38" s="25"/>
      <c r="K38" s="22">
        <f t="shared" si="1"/>
        <v>0</v>
      </c>
    </row>
    <row r="39" spans="1:11" ht="15.75" customHeight="1">
      <c r="A39" s="31">
        <v>27</v>
      </c>
      <c r="B39" s="49" t="s">
        <v>21</v>
      </c>
      <c r="C39" s="49"/>
      <c r="D39" s="49"/>
      <c r="E39" s="49"/>
      <c r="F39" s="49"/>
      <c r="G39" s="49"/>
      <c r="H39" s="9">
        <v>5000</v>
      </c>
      <c r="I39" s="26">
        <v>1350</v>
      </c>
      <c r="J39" s="25">
        <v>1350</v>
      </c>
      <c r="K39" s="22">
        <f t="shared" si="1"/>
        <v>0</v>
      </c>
    </row>
    <row r="40" spans="1:11" ht="16.5" customHeight="1">
      <c r="A40" s="31">
        <v>28</v>
      </c>
      <c r="B40" s="50" t="s">
        <v>22</v>
      </c>
      <c r="C40" s="51"/>
      <c r="D40" s="51"/>
      <c r="E40" s="51"/>
      <c r="F40" s="51"/>
      <c r="G40" s="52"/>
      <c r="H40" s="9">
        <v>4278</v>
      </c>
      <c r="I40" s="26"/>
      <c r="J40" s="25"/>
      <c r="K40" s="22">
        <f t="shared" si="1"/>
        <v>0</v>
      </c>
    </row>
    <row r="41" spans="1:11" ht="17.25" customHeight="1">
      <c r="A41" s="31">
        <v>29</v>
      </c>
      <c r="B41" s="50" t="s">
        <v>23</v>
      </c>
      <c r="C41" s="51"/>
      <c r="D41" s="51"/>
      <c r="E41" s="51"/>
      <c r="F41" s="51"/>
      <c r="G41" s="52"/>
      <c r="H41" s="9">
        <v>3950</v>
      </c>
      <c r="I41" s="26"/>
      <c r="J41" s="25"/>
      <c r="K41" s="22">
        <f t="shared" si="1"/>
        <v>0</v>
      </c>
    </row>
    <row r="42" spans="1:11" ht="19.5" customHeight="1">
      <c r="A42" s="31">
        <v>30</v>
      </c>
      <c r="B42" s="50" t="s">
        <v>24</v>
      </c>
      <c r="C42" s="51"/>
      <c r="D42" s="51"/>
      <c r="E42" s="51"/>
      <c r="F42" s="51"/>
      <c r="G42" s="52"/>
      <c r="H42" s="9">
        <v>1078</v>
      </c>
      <c r="I42" s="26">
        <v>300</v>
      </c>
      <c r="J42" s="25">
        <v>300</v>
      </c>
      <c r="K42" s="22">
        <f t="shared" si="1"/>
        <v>0</v>
      </c>
    </row>
    <row r="43" spans="1:11" ht="18.75" customHeight="1">
      <c r="A43" s="31">
        <v>31</v>
      </c>
      <c r="B43" s="49" t="s">
        <v>35</v>
      </c>
      <c r="C43" s="49"/>
      <c r="D43" s="49"/>
      <c r="E43" s="49"/>
      <c r="F43" s="49"/>
      <c r="G43" s="49"/>
      <c r="H43" s="9">
        <f>464.7+1000</f>
        <v>1464.7</v>
      </c>
      <c r="I43" s="26"/>
      <c r="J43" s="25"/>
      <c r="K43" s="21">
        <f t="shared" si="1"/>
        <v>0</v>
      </c>
    </row>
    <row r="44" spans="1:11" ht="15">
      <c r="A44" s="31">
        <v>32</v>
      </c>
      <c r="B44" s="48" t="s">
        <v>8</v>
      </c>
      <c r="C44" s="48"/>
      <c r="D44" s="48"/>
      <c r="E44" s="48"/>
      <c r="F44" s="48"/>
      <c r="G44" s="48"/>
      <c r="H44" s="6">
        <f>H45</f>
        <v>5200</v>
      </c>
      <c r="I44" s="24">
        <f>I45</f>
        <v>0</v>
      </c>
      <c r="J44" s="25"/>
      <c r="K44" s="21">
        <f t="shared" si="1"/>
        <v>0</v>
      </c>
    </row>
    <row r="45" spans="1:11" ht="15">
      <c r="A45" s="31">
        <v>33</v>
      </c>
      <c r="B45" s="49" t="s">
        <v>26</v>
      </c>
      <c r="C45" s="49"/>
      <c r="D45" s="49"/>
      <c r="E45" s="49"/>
      <c r="F45" s="49"/>
      <c r="G45" s="49"/>
      <c r="H45" s="10">
        <v>5200</v>
      </c>
      <c r="I45" s="28"/>
      <c r="J45" s="25"/>
      <c r="K45" s="21">
        <f t="shared" si="1"/>
        <v>0</v>
      </c>
    </row>
    <row r="46" spans="1:11" ht="18" customHeight="1">
      <c r="A46" s="31">
        <v>34</v>
      </c>
      <c r="B46" s="55" t="s">
        <v>3</v>
      </c>
      <c r="C46" s="55"/>
      <c r="D46" s="55"/>
      <c r="E46" s="55"/>
      <c r="F46" s="55"/>
      <c r="G46" s="55"/>
      <c r="H46" s="5">
        <f>H47+H49</f>
        <v>2737</v>
      </c>
      <c r="I46" s="23">
        <f>I47+I49</f>
        <v>1000</v>
      </c>
      <c r="J46" s="23">
        <f>J47+J49</f>
        <v>1000</v>
      </c>
      <c r="K46" s="23">
        <f>K47+K49</f>
        <v>0</v>
      </c>
    </row>
    <row r="47" spans="1:11" ht="18" customHeight="1">
      <c r="A47" s="31">
        <v>35</v>
      </c>
      <c r="B47" s="48" t="s">
        <v>27</v>
      </c>
      <c r="C47" s="48"/>
      <c r="D47" s="48"/>
      <c r="E47" s="48"/>
      <c r="F47" s="48"/>
      <c r="G47" s="48"/>
      <c r="H47" s="6">
        <f>H48</f>
        <v>2500</v>
      </c>
      <c r="I47" s="24">
        <f>I48</f>
        <v>1000</v>
      </c>
      <c r="J47" s="24">
        <f>J48</f>
        <v>1000</v>
      </c>
      <c r="K47" s="24">
        <f>K48</f>
        <v>0</v>
      </c>
    </row>
    <row r="48" spans="1:11" ht="18.75" customHeight="1">
      <c r="A48" s="31">
        <v>36</v>
      </c>
      <c r="B48" s="56" t="s">
        <v>28</v>
      </c>
      <c r="C48" s="56"/>
      <c r="D48" s="56"/>
      <c r="E48" s="56"/>
      <c r="F48" s="56"/>
      <c r="G48" s="56"/>
      <c r="H48" s="9">
        <v>2500</v>
      </c>
      <c r="I48" s="26">
        <v>1000</v>
      </c>
      <c r="J48" s="25">
        <v>1000</v>
      </c>
      <c r="K48" s="22">
        <f>I48-J48</f>
        <v>0</v>
      </c>
    </row>
    <row r="49" spans="1:11" ht="15">
      <c r="A49" s="31">
        <v>37</v>
      </c>
      <c r="B49" s="48" t="s">
        <v>29</v>
      </c>
      <c r="C49" s="48"/>
      <c r="D49" s="48"/>
      <c r="E49" s="48"/>
      <c r="F49" s="48"/>
      <c r="G49" s="48"/>
      <c r="H49" s="6">
        <f>H50</f>
        <v>237</v>
      </c>
      <c r="I49" s="13">
        <f>I50</f>
        <v>0</v>
      </c>
      <c r="J49" s="14"/>
      <c r="K49" s="17"/>
    </row>
    <row r="50" spans="1:11" ht="15.75" customHeight="1">
      <c r="A50" s="31">
        <v>38</v>
      </c>
      <c r="B50" s="56" t="s">
        <v>30</v>
      </c>
      <c r="C50" s="56"/>
      <c r="D50" s="56"/>
      <c r="E50" s="56"/>
      <c r="F50" s="56"/>
      <c r="G50" s="56"/>
      <c r="H50" s="9">
        <v>237</v>
      </c>
      <c r="I50" s="15"/>
      <c r="J50" s="14"/>
      <c r="K50" s="17"/>
    </row>
    <row r="51" spans="1:11" ht="20.25" customHeight="1">
      <c r="A51" s="38">
        <v>39</v>
      </c>
      <c r="B51" s="64" t="s">
        <v>5</v>
      </c>
      <c r="C51" s="64"/>
      <c r="D51" s="64"/>
      <c r="E51" s="64"/>
      <c r="F51" s="64"/>
      <c r="G51" s="64"/>
      <c r="H51" s="40">
        <f>H54+H52</f>
        <v>7960</v>
      </c>
      <c r="I51" s="12">
        <f>I54</f>
        <v>0</v>
      </c>
      <c r="J51" s="14"/>
      <c r="K51" s="17"/>
    </row>
    <row r="52" spans="1:11" ht="20.25" customHeight="1">
      <c r="A52" s="38">
        <v>40</v>
      </c>
      <c r="B52" s="65" t="s">
        <v>53</v>
      </c>
      <c r="C52" s="65"/>
      <c r="D52" s="65"/>
      <c r="E52" s="65"/>
      <c r="F52" s="65"/>
      <c r="G52" s="65"/>
      <c r="H52" s="41">
        <f>H53</f>
        <v>4000</v>
      </c>
      <c r="I52" s="12"/>
      <c r="J52" s="14"/>
      <c r="K52" s="17"/>
    </row>
    <row r="53" spans="1:11" ht="20.25" customHeight="1">
      <c r="A53" s="38">
        <v>41</v>
      </c>
      <c r="B53" s="75" t="s">
        <v>55</v>
      </c>
      <c r="C53" s="75"/>
      <c r="D53" s="75"/>
      <c r="E53" s="75"/>
      <c r="F53" s="75"/>
      <c r="G53" s="75"/>
      <c r="H53" s="42">
        <v>4000</v>
      </c>
      <c r="I53" s="12"/>
      <c r="J53" s="14"/>
      <c r="K53" s="17"/>
    </row>
    <row r="54" spans="1:11" ht="15">
      <c r="A54" s="38">
        <v>42</v>
      </c>
      <c r="B54" s="65" t="s">
        <v>31</v>
      </c>
      <c r="C54" s="65"/>
      <c r="D54" s="65"/>
      <c r="E54" s="65"/>
      <c r="F54" s="65"/>
      <c r="G54" s="65"/>
      <c r="H54" s="41">
        <f>H55+H56</f>
        <v>3960</v>
      </c>
      <c r="I54" s="13">
        <f>I55+I56</f>
        <v>0</v>
      </c>
      <c r="J54" s="14"/>
      <c r="K54" s="17"/>
    </row>
    <row r="55" spans="1:11" ht="12.75">
      <c r="A55" s="38">
        <v>43</v>
      </c>
      <c r="B55" s="75" t="s">
        <v>32</v>
      </c>
      <c r="C55" s="75"/>
      <c r="D55" s="75"/>
      <c r="E55" s="75"/>
      <c r="F55" s="75"/>
      <c r="G55" s="75"/>
      <c r="H55" s="42">
        <v>2585</v>
      </c>
      <c r="I55" s="15"/>
      <c r="J55" s="14"/>
      <c r="K55" s="17"/>
    </row>
    <row r="56" spans="1:11" ht="12.75">
      <c r="A56" s="38">
        <v>44</v>
      </c>
      <c r="B56" s="75" t="s">
        <v>33</v>
      </c>
      <c r="C56" s="75"/>
      <c r="D56" s="75"/>
      <c r="E56" s="75"/>
      <c r="F56" s="75"/>
      <c r="G56" s="75"/>
      <c r="H56" s="42">
        <v>1375</v>
      </c>
      <c r="I56" s="15"/>
      <c r="J56" s="14"/>
      <c r="K56" s="17"/>
    </row>
    <row r="57" spans="1:11" ht="19.5" customHeight="1">
      <c r="A57" s="38">
        <v>45</v>
      </c>
      <c r="B57" s="76" t="s">
        <v>1</v>
      </c>
      <c r="C57" s="76"/>
      <c r="D57" s="76"/>
      <c r="E57" s="76"/>
      <c r="F57" s="76"/>
      <c r="G57" s="76"/>
      <c r="H57" s="43">
        <f>H21+H13</f>
        <v>59520.71019</v>
      </c>
      <c r="I57" s="16">
        <f>I13+I21</f>
        <v>8655.158190000002</v>
      </c>
      <c r="J57" s="16">
        <f>J13+J21</f>
        <v>5464.60502</v>
      </c>
      <c r="K57" s="16">
        <f>K13+K21</f>
        <v>3190.55317</v>
      </c>
    </row>
  </sheetData>
  <mergeCells count="52">
    <mergeCell ref="A11:A12"/>
    <mergeCell ref="B29:G29"/>
    <mergeCell ref="B30:G30"/>
    <mergeCell ref="B43:G43"/>
    <mergeCell ref="B42:G42"/>
    <mergeCell ref="B35:G35"/>
    <mergeCell ref="B31:G31"/>
    <mergeCell ref="B36:G36"/>
    <mergeCell ref="B23:G23"/>
    <mergeCell ref="B28:G28"/>
    <mergeCell ref="B57:G57"/>
    <mergeCell ref="H11:H12"/>
    <mergeCell ref="B55:G55"/>
    <mergeCell ref="B46:G46"/>
    <mergeCell ref="B47:G47"/>
    <mergeCell ref="B48:G48"/>
    <mergeCell ref="B50:G50"/>
    <mergeCell ref="B49:G49"/>
    <mergeCell ref="B54:G54"/>
    <mergeCell ref="B45:G45"/>
    <mergeCell ref="B22:G22"/>
    <mergeCell ref="B27:G27"/>
    <mergeCell ref="B41:G41"/>
    <mergeCell ref="B21:G21"/>
    <mergeCell ref="B24:G24"/>
    <mergeCell ref="B25:G25"/>
    <mergeCell ref="B26:G26"/>
    <mergeCell ref="B56:G56"/>
    <mergeCell ref="B32:G32"/>
    <mergeCell ref="B33:G33"/>
    <mergeCell ref="B34:G34"/>
    <mergeCell ref="B44:G44"/>
    <mergeCell ref="B37:G37"/>
    <mergeCell ref="B38:G38"/>
    <mergeCell ref="B39:G39"/>
    <mergeCell ref="B40:G40"/>
    <mergeCell ref="B51:G51"/>
    <mergeCell ref="B19:G19"/>
    <mergeCell ref="B20:G20"/>
    <mergeCell ref="J11:J12"/>
    <mergeCell ref="I11:I12"/>
    <mergeCell ref="B17:G17"/>
    <mergeCell ref="B52:G52"/>
    <mergeCell ref="B53:G53"/>
    <mergeCell ref="B8:K8"/>
    <mergeCell ref="B14:G14"/>
    <mergeCell ref="B15:G15"/>
    <mergeCell ref="B16:G16"/>
    <mergeCell ref="B13:G13"/>
    <mergeCell ref="B11:G12"/>
    <mergeCell ref="K11:K12"/>
    <mergeCell ref="B18:G18"/>
  </mergeCells>
  <printOptions/>
  <pageMargins left="0.7874015748031497" right="0.3937007874015748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adm26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Butova_O</cp:lastModifiedBy>
  <cp:lastPrinted>2006-08-18T03:27:34Z</cp:lastPrinted>
  <dcterms:created xsi:type="dcterms:W3CDTF">2001-10-26T09:05:57Z</dcterms:created>
  <dcterms:modified xsi:type="dcterms:W3CDTF">2006-08-28T03:23:30Z</dcterms:modified>
  <cp:category/>
  <cp:version/>
  <cp:contentType/>
  <cp:contentStatus/>
</cp:coreProperties>
</file>