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 (2)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<sst xmlns="http://schemas.openxmlformats.org/spreadsheetml/2006/main" count="78" uniqueCount="77">
  <si>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№ 10</t>
  </si>
  <si>
    <t>к решению городского Совета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</si>
  <si>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</si>
  <si>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</si>
  <si>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</si>
  <si>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</si>
  <si>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Подраздел 0501, целевая статья 1020010, вид расходов 214</t>
  </si>
  <si>
    <t>Строительство жилого дома № 10 в квартале 34</t>
  </si>
  <si>
    <t>Строительство жилого дома № 22а в Первомайском районе</t>
  </si>
  <si>
    <t>Строительство односекционных жилых домов (проектно-изыскательские работы)</t>
  </si>
  <si>
    <t>Строительство жилых домов №22, №24 по ул.Пушкина, (проектно-изыскательские работы)</t>
  </si>
  <si>
    <t>Реконструкция здания, по ул. Ленина 8а, под общежитие (проектно-изыскательские работы)</t>
  </si>
  <si>
    <t>Подраздел 0502, целевая статья 3510011, вид расходов 411</t>
  </si>
  <si>
    <t>Расширение и реконструкция городских очистных сооружений (2-я очередь)</t>
  </si>
  <si>
    <t>Реконструкция очистных сооружений п.Подгорный</t>
  </si>
  <si>
    <t>Реконструкция инженерных коммуникаций северных кварталов. (1я очередь)</t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</si>
  <si>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</si>
  <si>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</si>
  <si>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 xml:space="preserve">Реконструкция инженерной инфраструктуры системы централизованного оповещения населения </t>
  </si>
  <si>
    <t>Вывод из эксплуатации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</si>
  <si>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</si>
  <si>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Подраздел 0502, целевая статья 3510011, вид расходов 412</t>
  </si>
  <si>
    <t>Капитальный ремонт внутриквартальных проездов и автодорог</t>
  </si>
  <si>
    <t>Раздел 07 "Образование"</t>
  </si>
  <si>
    <t>Подраздел 0709, целевая статья 4520003, вид расходов 327</t>
  </si>
  <si>
    <t>Реконструкция здания УПК по ул. Свердлова, 9 (проектно-изыскательские работы)</t>
  </si>
  <si>
    <t>Раздел 08 "Культура, кинематография и средства массовой информации"</t>
  </si>
  <si>
    <t>Подраздел 0801, целевая статья 4420010, вид расходов 327</t>
  </si>
  <si>
    <t>Реконструкция кинотеатра Родина" под детскую библиотеку и городской архив (проектно-изыскательские работы)</t>
  </si>
  <si>
    <t>Раздел 09 "Здравоохранение и спорт"</t>
  </si>
  <si>
    <t>Подраздел 0902, целевая статья 4820010, вид расходов 327</t>
  </si>
  <si>
    <t>Капитальный ремонт спорткомплекса "Факел" в п.Подгорный (проектно-сметные работы)</t>
  </si>
  <si>
    <t>ВСЕГО</t>
  </si>
  <si>
    <t>Изменения</t>
  </si>
  <si>
    <t xml:space="preserve">Строительство жилого дома №1 в МКР.5; </t>
  </si>
  <si>
    <t>Реконструкция жилых домов Пушкина 25,26</t>
  </si>
  <si>
    <t xml:space="preserve">Строительство жилого дома №7 в МКР.5; </t>
  </si>
  <si>
    <t xml:space="preserve">Строительство 10-этажного 3-секционного жилого дома №29 в микрорайоне №4 </t>
  </si>
  <si>
    <t>Капитальный ремонт жилого фонда города</t>
  </si>
  <si>
    <t>Капитальный ремонт жилого фонда п.города</t>
  </si>
  <si>
    <t>Капитальный ремонт общежитий города (ул.Ленина 45,47,49,12а, ул.Маяковского 12,14, ул.Свердлова 52,67,72, ул.Строительная 27) (приектно-изыскательские работы)</t>
  </si>
  <si>
    <t>Строительство магистральных инженерных сетей 1 Ду 1000</t>
  </si>
  <si>
    <t>Строительство магистральных сетей к жиломудому №2 в МКР 5</t>
  </si>
  <si>
    <t>Реконструкция ул.Ленина-Северная, ул.Курчатова-Королева, ул.Свердлова-Андреева</t>
  </si>
  <si>
    <t>Реконструкция электроснабжения ул.Матросова-Южная</t>
  </si>
  <si>
    <t>Строительство теплосети в районе полощади Победы (проектно-изыскательские работы)</t>
  </si>
  <si>
    <t>Реконструкция проспекта Ленинградский (проектно-изыскательские работы)</t>
  </si>
  <si>
    <t>Реконструкция гидротехнических сооружений на озере "Кантатское водохранилище" (проектно-изыскательские работы)</t>
  </si>
  <si>
    <t>Строительство инженерных коммуникаций в районах индивидуальных жилых застроек: (проектно-изыскательские работы)</t>
  </si>
  <si>
    <t>Капитальный ремонт теплосети 2ду 700 от котельной №1 до микрорайона №4 на участке от ТП-7 до ТП-12 с заменой изоляции</t>
  </si>
  <si>
    <t>Капитальный ремонт бака аккумулятора №2 горячей воды на котельной №4 в п.Подгорный</t>
  </si>
  <si>
    <t>Капитальный ремонт стального бака аккумулятора горячей воды на котельной №1</t>
  </si>
  <si>
    <t>Капитальный ремонт линий электропередач 6 кВ ШО401 и ШО402 от подстанции П-4 п.Подгорный до подстанции П-9 ул.Толстого</t>
  </si>
  <si>
    <t>Расширение городского кладбища (6-я и 7-я очереди)</t>
  </si>
  <si>
    <t>Строительство биотермической ямы в районе полигона твердых бытовых отходов (проектно-изыскательские работы)</t>
  </si>
  <si>
    <t>Строительство биотермической ямы в п.Новый Путь (проектно-изыскательские работы)</t>
  </si>
  <si>
    <t>Строительство полигона твердых бытовых отходов (проектно-изыскательские работы)</t>
  </si>
  <si>
    <t>Строительство спортивного зала при школе №103 (проектно-изыскательские работы)</t>
  </si>
  <si>
    <t>Капитальный ремонт клуба "Старт" в п.Подгорный (проектно-изыскательские работы)</t>
  </si>
  <si>
    <t>Капитальный ремонт концертно-танцевального зала (проектно-изыскательские работы)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</si>
  <si>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</si>
  <si>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</si>
  <si>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Строительство и реконструкция магистральных сетей и подстатций электроснабжения (проектно-изыскательские работы)</t>
  </si>
  <si>
    <t>Реконструкция вестибюля центральной поликлиники</t>
  </si>
  <si>
    <t>Реконструкция инженерных сетей электроосвещения площади Ленина</t>
  </si>
  <si>
    <t>Приобретение оборудования для детских дошкольных учреждений</t>
  </si>
  <si>
    <t>Капитальный ремонт д/к 54</t>
  </si>
  <si>
    <t>Строительство односекционных жилого дома по ул.Толстого 12, квартал 4,  район Первомайский (строительный номер ул.Толстого 22"б")</t>
  </si>
  <si>
    <r>
      <t xml:space="preserve">Распределение МУ "УКС" в 2007 году </t>
    </r>
    <r>
      <rPr>
        <b/>
        <sz val="12"/>
        <rFont val="Times New Roman"/>
        <family val="1"/>
      </rPr>
      <t xml:space="preserve">остатка субвенции по состоянию на 01.01.2007 года, выделяемой в соответствии со статьей 43 Федерального закона "О федеральном бюджете на 2006 год" бюджету ЗАТО Железногорск на развитие социальной и инженерной инфракструктуры </t>
    </r>
  </si>
  <si>
    <t>от 12.12.2006 № 22-134Р"</t>
  </si>
  <si>
    <t>"Приложение № 10</t>
  </si>
  <si>
    <t>Подраздел 0701, целевая статья 4200013, вид расходов 327</t>
  </si>
  <si>
    <t>Подраздел 0702, целевая статья 4210014, вид расходов 327</t>
  </si>
  <si>
    <t>Подраздел 0801, целевая статья 4400002, вид расходов 327</t>
  </si>
  <si>
    <t xml:space="preserve">Подраздел 0901, целевая статья 471 00 02, вид расходов 327 </t>
  </si>
  <si>
    <t>к решению Совета депутатов</t>
  </si>
  <si>
    <t>от 29.03.07  № 24-145P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</si>
</sst>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"/>
    <numFmt numFmtId="183" formatCode="0.0000"/>
    <numFmt numFmtId="184" formatCode="0.00000"/>
    <numFmt numFmtId="185" formatCode="0.000000"/>
  </numFmts>
  <fonts count="12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 wrapText="1"/>
    </xf>
    <xf numFmtId="181" fontId="2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1" fontId="7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81" fontId="6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81" fontId="2" fillId="2" borderId="5" xfId="0" applyNumberFormat="1" applyFont="1" applyFill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1" fontId="9" fillId="2" borderId="2" xfId="0" applyNumberFormat="1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81" fontId="2" fillId="2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2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181" fontId="3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81" fontId="6" fillId="2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180" fontId="4" fillId="0" borderId="9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5" fillId="2" borderId="10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7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 wrapText="1"/>
    </xf>
    <xf numFmtId="181" fontId="9" fillId="2" borderId="14" xfId="0" applyNumberFormat="1" applyFont="1" applyFill="1" applyBorder="1" applyAlignment="1">
      <alignment horizontal="center" vertical="center"/>
    </xf>
    <xf numFmtId="181" fontId="9" fillId="2" borderId="12" xfId="0" applyNumberFormat="1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181" fontId="6" fillId="2" borderId="14" xfId="0" applyNumberFormat="1" applyFont="1" applyFill="1" applyBorder="1" applyAlignment="1">
      <alignment horizontal="center" vertical="center"/>
    </xf>
    <xf numFmtId="181" fontId="3" fillId="2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81" fontId="10" fillId="0" borderId="12" xfId="0" applyNumberFormat="1" applyFont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 wrapText="1"/>
    </xf>
    <xf numFmtId="181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181" fontId="5" fillId="2" borderId="17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/>
    </xf>
    <xf numFmtId="181" fontId="2" fillId="2" borderId="12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 wrapText="1"/>
    </xf>
    <xf numFmtId="181" fontId="9" fillId="2" borderId="19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center" vertical="center"/>
    </xf>
    <xf numFmtId="181" fontId="6" fillId="2" borderId="19" xfId="0" applyNumberFormat="1" applyFont="1" applyFill="1" applyBorder="1" applyAlignment="1">
      <alignment horizontal="center" vertical="center"/>
    </xf>
    <xf numFmtId="181" fontId="7" fillId="0" borderId="19" xfId="0" applyNumberFormat="1" applyFont="1" applyBorder="1" applyAlignment="1">
      <alignment horizontal="center" vertical="center" wrapText="1"/>
    </xf>
    <xf numFmtId="183" fontId="1" fillId="0" borderId="3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181" fontId="2" fillId="2" borderId="22" xfId="0" applyNumberFormat="1" applyFont="1" applyFill="1" applyBorder="1" applyAlignment="1">
      <alignment horizontal="center" vertical="center"/>
    </xf>
    <xf numFmtId="181" fontId="6" fillId="2" borderId="23" xfId="0" applyNumberFormat="1" applyFont="1" applyFill="1" applyBorder="1" applyAlignment="1">
      <alignment horizontal="center" vertical="center"/>
    </xf>
    <xf numFmtId="181" fontId="6" fillId="2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181" fontId="2" fillId="2" borderId="14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81" fontId="6" fillId="2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8" sqref="A8:E8"/>
    </sheetView>
  </sheetViews>
  <sheetFormatPr defaultColWidth="9.140625" defaultRowHeight="12.75"/>
  <cols>
    <col min="1" max="1" width="4.421875" style="109" customWidth="1"/>
    <col min="2" max="2" width="62.421875" style="0" customWidth="1"/>
    <col min="3" max="3" width="15.140625" style="0" hidden="1" customWidth="1"/>
    <col min="4" max="4" width="16.140625" style="48" hidden="1" customWidth="1"/>
    <col min="5" max="5" width="14.8515625" style="63" customWidth="1"/>
  </cols>
  <sheetData>
    <row r="1" spans="1:5" ht="15.75">
      <c r="A1" s="91"/>
      <c r="B1" s="2"/>
      <c r="D1" s="1"/>
      <c r="E1" s="90" t="s">
        <v>0</v>
      </c>
    </row>
    <row r="2" spans="1:5" ht="15.75">
      <c r="A2" s="91"/>
      <c r="B2" s="2"/>
      <c r="D2" s="1"/>
      <c r="E2" s="90" t="s">
        <v>75</v>
      </c>
    </row>
    <row r="3" spans="1:5" ht="13.5" customHeight="1">
      <c r="A3" s="91"/>
      <c r="B3" s="2"/>
      <c r="D3" s="1"/>
      <c r="E3" s="90" t="s">
        <v>76</v>
      </c>
    </row>
    <row r="4" spans="1:5" ht="13.5" customHeight="1">
      <c r="A4" s="91"/>
      <c r="B4" s="2"/>
      <c r="D4" s="1"/>
      <c r="E4" s="90" t="s">
        <v>70</v>
      </c>
    </row>
    <row r="5" spans="1:5" ht="13.5" customHeight="1">
      <c r="A5" s="91"/>
      <c r="B5" s="2"/>
      <c r="D5" s="1"/>
      <c r="E5" s="90" t="s">
        <v>1</v>
      </c>
    </row>
    <row r="6" spans="1:5" ht="13.5" customHeight="1">
      <c r="A6" s="91"/>
      <c r="B6" s="2"/>
      <c r="D6" s="1"/>
      <c r="E6" s="90" t="s">
        <v>69</v>
      </c>
    </row>
    <row r="7" spans="1:4" ht="13.5" customHeight="1">
      <c r="A7" s="91"/>
      <c r="B7" s="2"/>
      <c r="C7" s="88"/>
      <c r="D7" s="1"/>
    </row>
    <row r="8" spans="1:5" ht="68.25" customHeight="1">
      <c r="A8" s="110" t="s">
        <v>68</v>
      </c>
      <c r="B8" s="110"/>
      <c r="C8" s="110"/>
      <c r="D8" s="110"/>
      <c r="E8" s="110"/>
    </row>
    <row r="9" spans="1:4" ht="15" customHeight="1" thickBot="1">
      <c r="A9" s="92"/>
      <c r="B9" s="27"/>
      <c r="C9" s="27"/>
      <c r="D9" s="27"/>
    </row>
    <row r="10" spans="1:5" ht="29.25" thickBot="1">
      <c r="A10" s="93" t="s">
        <v>2</v>
      </c>
      <c r="B10" s="3" t="s">
        <v>3</v>
      </c>
      <c r="C10" s="4" t="s">
        <v>4</v>
      </c>
      <c r="D10" s="28" t="s">
        <v>33</v>
      </c>
      <c r="E10" s="4" t="s">
        <v>4</v>
      </c>
    </row>
    <row r="11" spans="1:5" ht="15.75" customHeight="1" thickBot="1">
      <c r="A11" s="94">
        <v>1</v>
      </c>
      <c r="B11" s="56" t="s">
        <v>5</v>
      </c>
      <c r="C11" s="32">
        <f>SUM(C12,C26,C49)</f>
        <v>98026.32143</v>
      </c>
      <c r="D11" s="29">
        <f>SUM(D12,D26,D49)</f>
        <v>60250.698690000005</v>
      </c>
      <c r="E11" s="32">
        <f>SUM(E12,E26,E49)</f>
        <v>158277.02012000003</v>
      </c>
    </row>
    <row r="12" spans="1:5" ht="15.75" customHeight="1">
      <c r="A12" s="95">
        <v>2</v>
      </c>
      <c r="B12" s="57" t="s">
        <v>6</v>
      </c>
      <c r="C12" s="33">
        <f>SUM(C15:C22)</f>
        <v>16726</v>
      </c>
      <c r="D12" s="30">
        <f>SUM(D13:D25)</f>
        <v>16223.79075</v>
      </c>
      <c r="E12" s="76">
        <f>SUM(E13:E25)</f>
        <v>32949.79075</v>
      </c>
    </row>
    <row r="13" spans="1:5" ht="15.75" customHeight="1">
      <c r="A13" s="95">
        <v>3</v>
      </c>
      <c r="B13" s="49" t="s">
        <v>34</v>
      </c>
      <c r="C13" s="60"/>
      <c r="D13" s="50">
        <v>150.14591</v>
      </c>
      <c r="E13" s="64">
        <f aca="true" t="shared" si="0" ref="E13:E25">C13+D13</f>
        <v>150.14591</v>
      </c>
    </row>
    <row r="14" spans="1:5" ht="15.75" customHeight="1">
      <c r="A14" s="95">
        <v>4</v>
      </c>
      <c r="B14" s="49" t="s">
        <v>35</v>
      </c>
      <c r="C14" s="60"/>
      <c r="D14" s="50">
        <v>0.63128</v>
      </c>
      <c r="E14" s="64">
        <f t="shared" si="0"/>
        <v>0.63128</v>
      </c>
    </row>
    <row r="15" spans="1:5" ht="15.75" customHeight="1">
      <c r="A15" s="96">
        <v>5</v>
      </c>
      <c r="B15" s="58" t="s">
        <v>7</v>
      </c>
      <c r="C15" s="61">
        <v>9910</v>
      </c>
      <c r="D15" s="51">
        <f>5562+2947.83088</f>
        <v>8509.83088</v>
      </c>
      <c r="E15" s="64">
        <f t="shared" si="0"/>
        <v>18419.83088</v>
      </c>
    </row>
    <row r="16" spans="1:5" ht="15.75" customHeight="1">
      <c r="A16" s="96">
        <v>6</v>
      </c>
      <c r="B16" s="49" t="s">
        <v>36</v>
      </c>
      <c r="C16" s="61"/>
      <c r="D16" s="51">
        <v>851.78314</v>
      </c>
      <c r="E16" s="64">
        <f t="shared" si="0"/>
        <v>851.78314</v>
      </c>
    </row>
    <row r="17" spans="1:5" ht="15.75" customHeight="1">
      <c r="A17" s="96">
        <v>7</v>
      </c>
      <c r="B17" s="58" t="s">
        <v>8</v>
      </c>
      <c r="C17" s="61">
        <v>5000</v>
      </c>
      <c r="D17" s="51">
        <v>3370.01208</v>
      </c>
      <c r="E17" s="64">
        <f t="shared" si="0"/>
        <v>8370.01208</v>
      </c>
    </row>
    <row r="18" spans="1:5" ht="27" customHeight="1" hidden="1">
      <c r="A18" s="96">
        <v>8</v>
      </c>
      <c r="B18" s="52" t="s">
        <v>37</v>
      </c>
      <c r="C18" s="61"/>
      <c r="D18" s="51">
        <v>0</v>
      </c>
      <c r="E18" s="64">
        <f t="shared" si="0"/>
        <v>0</v>
      </c>
    </row>
    <row r="19" spans="1:5" ht="42.75" customHeight="1">
      <c r="A19" s="96">
        <v>8</v>
      </c>
      <c r="B19" s="59" t="s">
        <v>67</v>
      </c>
      <c r="C19" s="61"/>
      <c r="D19" s="51">
        <v>1986</v>
      </c>
      <c r="E19" s="64">
        <f t="shared" si="0"/>
        <v>1986</v>
      </c>
    </row>
    <row r="20" spans="1:5" ht="27" customHeight="1">
      <c r="A20" s="97">
        <v>9</v>
      </c>
      <c r="B20" s="59" t="s">
        <v>9</v>
      </c>
      <c r="C20" s="62">
        <v>384</v>
      </c>
      <c r="D20" s="51">
        <v>-383.02863</v>
      </c>
      <c r="E20" s="64">
        <f t="shared" si="0"/>
        <v>0.971369999999979</v>
      </c>
    </row>
    <row r="21" spans="1:5" ht="27" customHeight="1">
      <c r="A21" s="96">
        <v>10</v>
      </c>
      <c r="B21" s="59" t="s">
        <v>10</v>
      </c>
      <c r="C21" s="62">
        <v>184</v>
      </c>
      <c r="D21" s="53">
        <v>-183.12415</v>
      </c>
      <c r="E21" s="64">
        <f t="shared" si="0"/>
        <v>0.875850000000014</v>
      </c>
    </row>
    <row r="22" spans="1:5" ht="27" customHeight="1">
      <c r="A22" s="96">
        <v>11</v>
      </c>
      <c r="B22" s="59" t="s">
        <v>11</v>
      </c>
      <c r="C22" s="62">
        <v>1248</v>
      </c>
      <c r="D22" s="54">
        <v>-1248</v>
      </c>
      <c r="E22" s="64">
        <f t="shared" si="0"/>
        <v>0</v>
      </c>
    </row>
    <row r="23" spans="1:5" ht="19.5" customHeight="1">
      <c r="A23" s="96">
        <v>12</v>
      </c>
      <c r="B23" s="52" t="s">
        <v>38</v>
      </c>
      <c r="C23" s="62"/>
      <c r="D23" s="53">
        <v>1541.40676</v>
      </c>
      <c r="E23" s="64">
        <f t="shared" si="0"/>
        <v>1541.40676</v>
      </c>
    </row>
    <row r="24" spans="1:5" ht="18.75" customHeight="1">
      <c r="A24" s="96">
        <v>13</v>
      </c>
      <c r="B24" s="52" t="s">
        <v>39</v>
      </c>
      <c r="C24" s="62"/>
      <c r="D24" s="53">
        <v>128.13348</v>
      </c>
      <c r="E24" s="64">
        <f t="shared" si="0"/>
        <v>128.13348</v>
      </c>
    </row>
    <row r="25" spans="1:5" ht="44.25" customHeight="1">
      <c r="A25" s="96">
        <v>14</v>
      </c>
      <c r="B25" s="52" t="s">
        <v>40</v>
      </c>
      <c r="C25" s="62"/>
      <c r="D25" s="53">
        <v>1500</v>
      </c>
      <c r="E25" s="64">
        <f t="shared" si="0"/>
        <v>1500</v>
      </c>
    </row>
    <row r="26" spans="1:5" ht="15.75" customHeight="1">
      <c r="A26" s="96">
        <v>15</v>
      </c>
      <c r="B26" s="8" t="s">
        <v>12</v>
      </c>
      <c r="C26" s="9">
        <f>SUM(C27:C43)</f>
        <v>71170.32143</v>
      </c>
      <c r="D26" s="39">
        <f>SUM(D27:D48)</f>
        <v>39355.10607</v>
      </c>
      <c r="E26" s="34">
        <f>SUM(E27:E48)</f>
        <v>110525.42750000002</v>
      </c>
    </row>
    <row r="27" spans="1:5" ht="27" customHeight="1">
      <c r="A27" s="96">
        <v>16</v>
      </c>
      <c r="B27" s="10" t="s">
        <v>13</v>
      </c>
      <c r="C27" s="6">
        <v>23898.33427</v>
      </c>
      <c r="D27" s="53">
        <v>5597.43039</v>
      </c>
      <c r="E27" s="64">
        <f aca="true" t="shared" si="1" ref="E27:E48">C27+D27</f>
        <v>29495.76466</v>
      </c>
    </row>
    <row r="28" spans="1:5" ht="15.75" customHeight="1">
      <c r="A28" s="96">
        <v>17</v>
      </c>
      <c r="B28" s="10" t="s">
        <v>14</v>
      </c>
      <c r="C28" s="6">
        <v>5344.98716</v>
      </c>
      <c r="D28" s="53">
        <f>-1804.87802+17100</f>
        <v>15295.12198</v>
      </c>
      <c r="E28" s="64">
        <f t="shared" si="1"/>
        <v>20640.10914</v>
      </c>
    </row>
    <row r="29" spans="1:5" ht="15.75" customHeight="1">
      <c r="A29" s="96">
        <v>18</v>
      </c>
      <c r="B29" s="65" t="s">
        <v>41</v>
      </c>
      <c r="C29" s="61"/>
      <c r="D29" s="53">
        <v>152.47289</v>
      </c>
      <c r="E29" s="64">
        <f t="shared" si="1"/>
        <v>152.47289</v>
      </c>
    </row>
    <row r="30" spans="1:5" ht="26.25" customHeight="1">
      <c r="A30" s="96">
        <v>19</v>
      </c>
      <c r="B30" s="65" t="s">
        <v>42</v>
      </c>
      <c r="C30" s="61"/>
      <c r="D30" s="53">
        <v>4894.29366</v>
      </c>
      <c r="E30" s="64">
        <f t="shared" si="1"/>
        <v>4894.29366</v>
      </c>
    </row>
    <row r="31" spans="1:5" ht="23.25" customHeight="1">
      <c r="A31" s="96">
        <v>20</v>
      </c>
      <c r="B31" s="47" t="s">
        <v>64</v>
      </c>
      <c r="C31" s="61">
        <v>0</v>
      </c>
      <c r="D31" s="53">
        <v>4000</v>
      </c>
      <c r="E31" s="64">
        <f>C31+D31</f>
        <v>4000</v>
      </c>
    </row>
    <row r="32" spans="1:5" ht="27" customHeight="1">
      <c r="A32" s="96">
        <v>21</v>
      </c>
      <c r="B32" s="47" t="s">
        <v>15</v>
      </c>
      <c r="C32" s="61">
        <v>7000</v>
      </c>
      <c r="D32" s="53">
        <v>3421.34086</v>
      </c>
      <c r="E32" s="64">
        <f t="shared" si="1"/>
        <v>10421.34086</v>
      </c>
    </row>
    <row r="33" spans="1:5" ht="27" customHeight="1">
      <c r="A33" s="96">
        <v>22</v>
      </c>
      <c r="B33" s="49" t="s">
        <v>43</v>
      </c>
      <c r="C33" s="61"/>
      <c r="D33" s="53">
        <v>208.34888</v>
      </c>
      <c r="E33" s="64">
        <f t="shared" si="1"/>
        <v>208.34888</v>
      </c>
    </row>
    <row r="34" spans="1:5" ht="22.5" customHeight="1">
      <c r="A34" s="96">
        <v>23</v>
      </c>
      <c r="B34" s="66" t="s">
        <v>44</v>
      </c>
      <c r="C34" s="61"/>
      <c r="D34" s="53">
        <v>0.18538</v>
      </c>
      <c r="E34" s="64">
        <f t="shared" si="1"/>
        <v>0.18538</v>
      </c>
    </row>
    <row r="35" spans="1:5" ht="27" customHeight="1">
      <c r="A35" s="96">
        <v>24</v>
      </c>
      <c r="B35" s="52" t="s">
        <v>45</v>
      </c>
      <c r="C35" s="61"/>
      <c r="D35" s="53">
        <v>38.44818</v>
      </c>
      <c r="E35" s="64">
        <f t="shared" si="1"/>
        <v>38.44818</v>
      </c>
    </row>
    <row r="36" spans="1:5" ht="27" customHeight="1">
      <c r="A36" s="96">
        <v>25</v>
      </c>
      <c r="B36" s="52" t="s">
        <v>46</v>
      </c>
      <c r="C36" s="61"/>
      <c r="D36" s="53">
        <v>104.03611</v>
      </c>
      <c r="E36" s="64">
        <f t="shared" si="1"/>
        <v>104.03611</v>
      </c>
    </row>
    <row r="37" spans="1:5" ht="39.75" customHeight="1">
      <c r="A37" s="96">
        <v>26</v>
      </c>
      <c r="B37" s="52" t="s">
        <v>47</v>
      </c>
      <c r="C37" s="61"/>
      <c r="D37" s="53">
        <v>2204.63</v>
      </c>
      <c r="E37" s="64">
        <f t="shared" si="1"/>
        <v>2204.63</v>
      </c>
    </row>
    <row r="38" spans="1:5" ht="27" customHeight="1">
      <c r="A38" s="96">
        <v>27</v>
      </c>
      <c r="B38" s="52" t="s">
        <v>48</v>
      </c>
      <c r="C38" s="61"/>
      <c r="D38" s="53">
        <v>1.87258</v>
      </c>
      <c r="E38" s="64">
        <f t="shared" si="1"/>
        <v>1.87258</v>
      </c>
    </row>
    <row r="39" spans="1:5" ht="27" customHeight="1">
      <c r="A39" s="96">
        <v>28</v>
      </c>
      <c r="B39" s="47" t="s">
        <v>16</v>
      </c>
      <c r="C39" s="61">
        <v>4240</v>
      </c>
      <c r="D39" s="53">
        <v>870.7209</v>
      </c>
      <c r="E39" s="64">
        <f t="shared" si="1"/>
        <v>5110.7209</v>
      </c>
    </row>
    <row r="40" spans="1:5" ht="27" customHeight="1">
      <c r="A40" s="96">
        <v>29</v>
      </c>
      <c r="B40" s="47" t="s">
        <v>17</v>
      </c>
      <c r="C40" s="61">
        <v>4100</v>
      </c>
      <c r="D40" s="53">
        <v>145.63804</v>
      </c>
      <c r="E40" s="64">
        <f t="shared" si="1"/>
        <v>4245.63804</v>
      </c>
    </row>
    <row r="41" spans="1:5" ht="27" customHeight="1">
      <c r="A41" s="96">
        <v>30</v>
      </c>
      <c r="B41" s="47" t="s">
        <v>18</v>
      </c>
      <c r="C41" s="61">
        <v>23738</v>
      </c>
      <c r="D41" s="53">
        <v>50.15458</v>
      </c>
      <c r="E41" s="64">
        <f t="shared" si="1"/>
        <v>23788.15458</v>
      </c>
    </row>
    <row r="42" spans="1:5" ht="27" customHeight="1">
      <c r="A42" s="96">
        <v>31</v>
      </c>
      <c r="B42" s="59" t="s">
        <v>19</v>
      </c>
      <c r="C42" s="62">
        <v>1700</v>
      </c>
      <c r="D42" s="53"/>
      <c r="E42" s="64">
        <f t="shared" si="1"/>
        <v>1700</v>
      </c>
    </row>
    <row r="43" spans="1:5" ht="27" customHeight="1">
      <c r="A43" s="96">
        <v>32</v>
      </c>
      <c r="B43" s="59" t="s">
        <v>20</v>
      </c>
      <c r="C43" s="62">
        <v>1149</v>
      </c>
      <c r="D43" s="53"/>
      <c r="E43" s="64">
        <f t="shared" si="1"/>
        <v>1149</v>
      </c>
    </row>
    <row r="44" spans="1:5" ht="36.75" customHeight="1">
      <c r="A44" s="96">
        <v>33</v>
      </c>
      <c r="B44" s="66" t="s">
        <v>62</v>
      </c>
      <c r="C44" s="62"/>
      <c r="D44" s="53">
        <v>1075.623</v>
      </c>
      <c r="E44" s="64">
        <f t="shared" si="1"/>
        <v>1075.623</v>
      </c>
    </row>
    <row r="45" spans="1:5" ht="40.5" customHeight="1">
      <c r="A45" s="96">
        <v>34</v>
      </c>
      <c r="B45" s="49" t="s">
        <v>49</v>
      </c>
      <c r="C45" s="61"/>
      <c r="D45" s="53">
        <v>22.85912</v>
      </c>
      <c r="E45" s="64">
        <f t="shared" si="1"/>
        <v>22.85912</v>
      </c>
    </row>
    <row r="46" spans="1:5" ht="27" customHeight="1">
      <c r="A46" s="96">
        <v>35</v>
      </c>
      <c r="B46" s="49" t="s">
        <v>50</v>
      </c>
      <c r="C46" s="61"/>
      <c r="D46" s="53">
        <v>77.00168</v>
      </c>
      <c r="E46" s="64">
        <f t="shared" si="1"/>
        <v>77.00168</v>
      </c>
    </row>
    <row r="47" spans="1:5" ht="27" customHeight="1">
      <c r="A47" s="96">
        <v>36</v>
      </c>
      <c r="B47" s="49" t="s">
        <v>51</v>
      </c>
      <c r="C47" s="61"/>
      <c r="D47" s="53">
        <v>1190.0007</v>
      </c>
      <c r="E47" s="64">
        <f t="shared" si="1"/>
        <v>1190.0007</v>
      </c>
    </row>
    <row r="48" spans="1:5" ht="39.75" customHeight="1">
      <c r="A48" s="96">
        <v>37</v>
      </c>
      <c r="B48" s="49" t="s">
        <v>52</v>
      </c>
      <c r="C48" s="61"/>
      <c r="D48" s="53">
        <v>4.92714</v>
      </c>
      <c r="E48" s="64">
        <f t="shared" si="1"/>
        <v>4.92714</v>
      </c>
    </row>
    <row r="49" spans="1:5" ht="15.75" customHeight="1">
      <c r="A49" s="98">
        <v>38</v>
      </c>
      <c r="B49" s="8" t="s">
        <v>21</v>
      </c>
      <c r="C49" s="11">
        <f>SUM(C50:C50)</f>
        <v>10130</v>
      </c>
      <c r="D49" s="40">
        <f>SUM(D50:D54)</f>
        <v>4671.80187</v>
      </c>
      <c r="E49" s="35">
        <f>SUM(E50:E54)</f>
        <v>14801.801869999998</v>
      </c>
    </row>
    <row r="50" spans="1:5" ht="22.5" customHeight="1">
      <c r="A50" s="99">
        <v>39</v>
      </c>
      <c r="B50" s="12" t="s">
        <v>22</v>
      </c>
      <c r="C50" s="13">
        <v>10130</v>
      </c>
      <c r="D50" s="53">
        <v>65.24368</v>
      </c>
      <c r="E50" s="64">
        <f>C50+D50</f>
        <v>10195.24368</v>
      </c>
    </row>
    <row r="51" spans="1:5" ht="15.75" customHeight="1">
      <c r="A51" s="100">
        <v>40</v>
      </c>
      <c r="B51" s="67" t="s">
        <v>53</v>
      </c>
      <c r="C51" s="61"/>
      <c r="D51" s="53">
        <v>2425.63819</v>
      </c>
      <c r="E51" s="64">
        <f>C51+D51</f>
        <v>2425.63819</v>
      </c>
    </row>
    <row r="52" spans="1:5" ht="28.5" customHeight="1">
      <c r="A52" s="100">
        <v>41</v>
      </c>
      <c r="B52" s="52" t="s">
        <v>54</v>
      </c>
      <c r="C52" s="71"/>
      <c r="D52" s="53">
        <v>85.46</v>
      </c>
      <c r="E52" s="64">
        <f>C52+D52</f>
        <v>85.46</v>
      </c>
    </row>
    <row r="53" spans="1:5" ht="24" customHeight="1">
      <c r="A53" s="100">
        <v>42</v>
      </c>
      <c r="B53" s="52" t="s">
        <v>55</v>
      </c>
      <c r="C53" s="61"/>
      <c r="D53" s="53">
        <v>85.46</v>
      </c>
      <c r="E53" s="64">
        <f>C53+D53</f>
        <v>85.46</v>
      </c>
    </row>
    <row r="54" spans="1:5" ht="27.75" customHeight="1" thickBot="1">
      <c r="A54" s="100">
        <v>43</v>
      </c>
      <c r="B54" s="52" t="s">
        <v>56</v>
      </c>
      <c r="C54" s="61"/>
      <c r="D54" s="69">
        <v>2010</v>
      </c>
      <c r="E54" s="70">
        <f>C54+D54</f>
        <v>2010</v>
      </c>
    </row>
    <row r="55" spans="1:5" ht="15.75" customHeight="1" thickBot="1">
      <c r="A55" s="94">
        <v>44</v>
      </c>
      <c r="B55" s="5" t="s">
        <v>23</v>
      </c>
      <c r="C55" s="14">
        <f>SUM(C61)</f>
        <v>1200</v>
      </c>
      <c r="D55" s="68">
        <f>SUM(D61)+D59+D56</f>
        <v>5641</v>
      </c>
      <c r="E55" s="36">
        <f>SUM(E61)+E59+E56</f>
        <v>6841</v>
      </c>
    </row>
    <row r="56" spans="1:5" ht="15.75" customHeight="1">
      <c r="A56" s="100">
        <v>45</v>
      </c>
      <c r="B56" s="15" t="s">
        <v>71</v>
      </c>
      <c r="C56" s="17">
        <f>SUM(C57)</f>
        <v>0</v>
      </c>
      <c r="D56" s="42">
        <f>SUM(D57)+D58</f>
        <v>6500</v>
      </c>
      <c r="E56" s="43">
        <f>SUM(E57)+E58</f>
        <v>6500</v>
      </c>
    </row>
    <row r="57" spans="1:5" ht="25.5" customHeight="1">
      <c r="A57" s="100">
        <v>46</v>
      </c>
      <c r="B57" s="52" t="s">
        <v>65</v>
      </c>
      <c r="C57" s="41"/>
      <c r="D57" s="72">
        <v>2000</v>
      </c>
      <c r="E57" s="64">
        <f>C57+D57</f>
        <v>2000</v>
      </c>
    </row>
    <row r="58" spans="1:5" ht="23.25" customHeight="1">
      <c r="A58" s="100">
        <v>47</v>
      </c>
      <c r="B58" s="85" t="s">
        <v>66</v>
      </c>
      <c r="C58" s="41"/>
      <c r="D58" s="86">
        <v>4500</v>
      </c>
      <c r="E58" s="64">
        <f>C58+D58</f>
        <v>4500</v>
      </c>
    </row>
    <row r="59" spans="1:5" ht="15.75" customHeight="1">
      <c r="A59" s="100">
        <v>48</v>
      </c>
      <c r="B59" s="15" t="s">
        <v>72</v>
      </c>
      <c r="C59" s="17">
        <f>SUM(C60)</f>
        <v>0</v>
      </c>
      <c r="D59" s="42">
        <f>SUM(D60)</f>
        <v>341</v>
      </c>
      <c r="E59" s="43">
        <f>SUM(E60)</f>
        <v>341</v>
      </c>
    </row>
    <row r="60" spans="1:5" ht="30.75" customHeight="1" thickBot="1">
      <c r="A60" s="100">
        <v>49</v>
      </c>
      <c r="B60" s="52" t="s">
        <v>57</v>
      </c>
      <c r="C60" s="41"/>
      <c r="D60" s="72">
        <v>341</v>
      </c>
      <c r="E60" s="64">
        <f>C60+D60</f>
        <v>341</v>
      </c>
    </row>
    <row r="61" spans="1:5" ht="15.75" customHeight="1" hidden="1" thickBot="1">
      <c r="A61" s="101">
        <v>46</v>
      </c>
      <c r="B61" s="15" t="s">
        <v>24</v>
      </c>
      <c r="C61" s="17">
        <f>SUM(C62)</f>
        <v>1200</v>
      </c>
      <c r="D61" s="42">
        <f>SUM(D62)</f>
        <v>-1200</v>
      </c>
      <c r="E61" s="43">
        <f>SUM(E62)</f>
        <v>0</v>
      </c>
    </row>
    <row r="62" spans="1:5" ht="27" customHeight="1" hidden="1" thickBot="1">
      <c r="A62" s="102">
        <v>47</v>
      </c>
      <c r="B62" s="18" t="s">
        <v>25</v>
      </c>
      <c r="C62" s="19">
        <v>1200</v>
      </c>
      <c r="D62" s="55">
        <v>-1200</v>
      </c>
      <c r="E62" s="64">
        <f>C62+D62</f>
        <v>0</v>
      </c>
    </row>
    <row r="63" spans="1:5" ht="31.5" customHeight="1" thickBot="1">
      <c r="A63" s="103">
        <v>50</v>
      </c>
      <c r="B63" s="20" t="s">
        <v>26</v>
      </c>
      <c r="C63" s="21">
        <f>SUM(C67)</f>
        <v>200</v>
      </c>
      <c r="D63" s="44">
        <f>SUM(D67)+D64</f>
        <v>2375.831</v>
      </c>
      <c r="E63" s="37">
        <f>SUM(E67)+E64</f>
        <v>2575.831</v>
      </c>
    </row>
    <row r="64" spans="1:5" ht="17.25" customHeight="1">
      <c r="A64" s="104">
        <v>51</v>
      </c>
      <c r="B64" s="15" t="s">
        <v>73</v>
      </c>
      <c r="C64" s="16">
        <f>SUM(C65)</f>
        <v>0</v>
      </c>
      <c r="D64" s="42">
        <f>SUM(D65)+D66</f>
        <v>1800.8310000000001</v>
      </c>
      <c r="E64" s="73">
        <f>SUM(E65)+E66</f>
        <v>1800.8310000000001</v>
      </c>
    </row>
    <row r="65" spans="1:5" ht="27" customHeight="1">
      <c r="A65" s="105">
        <v>52</v>
      </c>
      <c r="B65" s="59" t="s">
        <v>58</v>
      </c>
      <c r="C65" s="71"/>
      <c r="D65" s="74">
        <v>390.831</v>
      </c>
      <c r="E65" s="64">
        <f>C65+D65</f>
        <v>390.831</v>
      </c>
    </row>
    <row r="66" spans="1:5" ht="31.5" customHeight="1">
      <c r="A66" s="106">
        <v>53</v>
      </c>
      <c r="B66" s="52" t="s">
        <v>59</v>
      </c>
      <c r="C66" s="61"/>
      <c r="D66" s="74">
        <v>1410</v>
      </c>
      <c r="E66" s="64">
        <f>C66+D66</f>
        <v>1410</v>
      </c>
    </row>
    <row r="67" spans="1:5" ht="15.75" customHeight="1">
      <c r="A67" s="101">
        <v>54</v>
      </c>
      <c r="B67" s="15" t="s">
        <v>27</v>
      </c>
      <c r="C67" s="16">
        <f>SUM(C68)</f>
        <v>200</v>
      </c>
      <c r="D67" s="42">
        <f>SUM(D68)</f>
        <v>575</v>
      </c>
      <c r="E67" s="43">
        <f>SUM(E68)</f>
        <v>775</v>
      </c>
    </row>
    <row r="68" spans="1:5" ht="27" customHeight="1" thickBot="1">
      <c r="A68" s="107">
        <v>55</v>
      </c>
      <c r="B68" s="12" t="s">
        <v>28</v>
      </c>
      <c r="C68" s="13">
        <v>200</v>
      </c>
      <c r="D68" s="87">
        <v>575</v>
      </c>
      <c r="E68" s="64">
        <f>C68+D68</f>
        <v>775</v>
      </c>
    </row>
    <row r="69" spans="1:5" ht="15.75" customHeight="1" thickBot="1">
      <c r="A69" s="103">
        <v>56</v>
      </c>
      <c r="B69" s="20" t="s">
        <v>29</v>
      </c>
      <c r="C69" s="23">
        <f>SUM(C72)</f>
        <v>2500</v>
      </c>
      <c r="D69" s="46">
        <f>SUM(D72)+D70</f>
        <v>7500</v>
      </c>
      <c r="E69" s="38">
        <f>SUM(E72)+E70</f>
        <v>10000</v>
      </c>
    </row>
    <row r="70" spans="1:5" ht="15.75" customHeight="1">
      <c r="A70" s="106">
        <v>57</v>
      </c>
      <c r="B70" s="80" t="s">
        <v>74</v>
      </c>
      <c r="C70" s="83">
        <f>C71</f>
        <v>0</v>
      </c>
      <c r="D70" s="75">
        <f>D71</f>
        <v>8000</v>
      </c>
      <c r="E70" s="84">
        <f>E71</f>
        <v>8000</v>
      </c>
    </row>
    <row r="71" spans="1:5" ht="15.75" customHeight="1">
      <c r="A71" s="106">
        <v>58</v>
      </c>
      <c r="B71" s="81" t="s">
        <v>63</v>
      </c>
      <c r="C71" s="82">
        <v>0</v>
      </c>
      <c r="D71" s="71">
        <v>8000</v>
      </c>
      <c r="E71" s="62">
        <f>C71+D71</f>
        <v>8000</v>
      </c>
    </row>
    <row r="72" spans="1:5" ht="15.75" customHeight="1">
      <c r="A72" s="106">
        <v>59</v>
      </c>
      <c r="B72" s="24" t="s">
        <v>30</v>
      </c>
      <c r="C72" s="25">
        <f>SUM(C73:C73)</f>
        <v>2500</v>
      </c>
      <c r="D72" s="45">
        <f>SUM(D73:D75)</f>
        <v>-500</v>
      </c>
      <c r="E72" s="89">
        <f>SUM(E73:E75)</f>
        <v>2000</v>
      </c>
    </row>
    <row r="73" spans="1:5" ht="27" customHeight="1" thickBot="1">
      <c r="A73" s="101">
        <v>60</v>
      </c>
      <c r="B73" s="22" t="s">
        <v>31</v>
      </c>
      <c r="C73" s="7">
        <v>2500</v>
      </c>
      <c r="D73" s="77">
        <v>-500</v>
      </c>
      <c r="E73" s="64">
        <f>C73+D73</f>
        <v>2000</v>
      </c>
    </row>
    <row r="74" spans="1:5" ht="27.75" customHeight="1" hidden="1" thickBot="1">
      <c r="A74" s="106">
        <v>57</v>
      </c>
      <c r="B74" s="52" t="s">
        <v>60</v>
      </c>
      <c r="C74" s="71"/>
      <c r="D74" s="78"/>
      <c r="E74" s="64">
        <f>C74+D74</f>
        <v>0</v>
      </c>
    </row>
    <row r="75" spans="1:5" ht="27" customHeight="1" hidden="1" thickBot="1">
      <c r="A75" s="106">
        <v>58</v>
      </c>
      <c r="B75" s="52" t="s">
        <v>61</v>
      </c>
      <c r="C75" s="61"/>
      <c r="D75" s="79"/>
      <c r="E75" s="64">
        <f>C75+D75</f>
        <v>0</v>
      </c>
    </row>
    <row r="76" spans="1:5" ht="15.75" customHeight="1" thickBot="1">
      <c r="A76" s="108">
        <v>61</v>
      </c>
      <c r="B76" s="26" t="s">
        <v>32</v>
      </c>
      <c r="C76" s="21">
        <f>SUM(C11,C55,C63,C69)</f>
        <v>101926.32143</v>
      </c>
      <c r="D76" s="31">
        <f>SUM(D11,D55,D63,D69)</f>
        <v>75767.52969000001</v>
      </c>
      <c r="E76" s="37">
        <f>SUM(E11,E55,E63,E69)</f>
        <v>177693.85112000004</v>
      </c>
    </row>
  </sheetData>
  <mergeCells count="1">
    <mergeCell ref="A8:E8"/>
  </mergeCells>
  <printOptions/>
  <pageMargins left="0.5905511811023623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2007-03-15T03:47:38Z</cp:lastPrinted>
  <dcterms:created xsi:type="dcterms:W3CDTF">1996-10-08T23:32:33Z</dcterms:created>
  <dcterms:modified xsi:type="dcterms:W3CDTF">2007-04-03T08:54:03Z</dcterms:modified>
  <cp:category/>
  <cp:version/>
  <cp:contentType/>
  <cp:contentStatus/>
</cp:coreProperties>
</file>