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прил 11(гашение кред)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<sst xmlns="http://schemas.openxmlformats.org/spreadsheetml/2006/main" count="88" uniqueCount="73">
  <si>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 xml:space="preserve"> -  Капитальное строительство, в т.ч. </t>
  </si>
  <si>
    <t>-  Капитальный ремонт, в т.ч.</t>
  </si>
  <si>
    <t>I</t>
  </si>
  <si>
    <t>II</t>
  </si>
  <si>
    <t>III</t>
  </si>
  <si>
    <t>IV</t>
  </si>
  <si>
    <t>Направления внутрипостроечного титульного списка</t>
  </si>
  <si>
    <t>Раздел, подраздел</t>
  </si>
  <si>
    <t>целевая статья</t>
  </si>
  <si>
    <t>вид расходов</t>
  </si>
  <si>
    <t>статья экономической классификации</t>
  </si>
  <si>
    <t>№ п/п</t>
  </si>
  <si>
    <t>план на 2003 год</t>
  </si>
  <si>
    <t>Остаток</t>
  </si>
  <si>
    <t>310</t>
  </si>
  <si>
    <t>225</t>
  </si>
  <si>
    <t>0302</t>
  </si>
  <si>
    <t>253</t>
  </si>
  <si>
    <t>0702</t>
  </si>
  <si>
    <t>4210000</t>
  </si>
  <si>
    <t>327</t>
  </si>
  <si>
    <t>0801</t>
  </si>
  <si>
    <t>0901</t>
  </si>
  <si>
    <t>4700000</t>
  </si>
  <si>
    <t>Зал торжественных обрядов</t>
  </si>
  <si>
    <t>4400000</t>
  </si>
  <si>
    <t>2020000</t>
  </si>
  <si>
    <t xml:space="preserve">Жилой дом 9/6 в пос.Подгорный </t>
  </si>
  <si>
    <t>Инженерные коммуникации для индивидуального жилищного строительства мкр.4, 7я очередь</t>
  </si>
  <si>
    <t>Магистральные инженерные сети 1 dy 1000</t>
  </si>
  <si>
    <t xml:space="preserve">Устройство фонтана с мостиком, реконструкция главной аллеи </t>
  </si>
  <si>
    <t xml:space="preserve">Здание ОГИБДД </t>
  </si>
  <si>
    <t>Школа №103</t>
  </si>
  <si>
    <t>ДЮСШ "Юность"</t>
  </si>
  <si>
    <t>МОУ "Центр образования"</t>
  </si>
  <si>
    <t>Детский дом по ул.Восточной</t>
  </si>
  <si>
    <t>Здание паталого-анатомического корпуса</t>
  </si>
  <si>
    <t>Курчатова 48а (помещение отдела по землепользованию администрации)</t>
  </si>
  <si>
    <t>Жилой дом по ул.Решетнева, 11 5 этажей, 2 подъезда, 20 квартир, 1840 кв.м.</t>
  </si>
  <si>
    <t>0104</t>
  </si>
  <si>
    <t>0010000</t>
  </si>
  <si>
    <t>005</t>
  </si>
  <si>
    <t>4230000</t>
  </si>
  <si>
    <t>0709</t>
  </si>
  <si>
    <t>4520000</t>
  </si>
  <si>
    <t>4240000</t>
  </si>
  <si>
    <t>0806</t>
  </si>
  <si>
    <t>4500000</t>
  </si>
  <si>
    <t>453</t>
  </si>
  <si>
    <t>План на 2005 год</t>
  </si>
  <si>
    <t>исполнено за 2005 год</t>
  </si>
  <si>
    <t>Раздел, подраздел 0501, целевая статья 350 00 00, вид расходов 410</t>
  </si>
  <si>
    <t>Раздел, подраздел 0502, целевая статья 351 00 00, вид расходов 411</t>
  </si>
  <si>
    <t>Раздел, подраздел 0104, целевая статья 001 00 00, вид расходов 005</t>
  </si>
  <si>
    <t>Раздел, подраздел 0302, целевая статья 202 00 00, вид расходов 253</t>
  </si>
  <si>
    <t>Раздел 01 "Общегосударственные вопросы"</t>
  </si>
  <si>
    <t>Раздел 03 "Национальная безопасность и правоохранительная деятельность"</t>
  </si>
  <si>
    <t>Раздел, подраздел 0702, целевая статья 421 00 00, вид расходов 327</t>
  </si>
  <si>
    <t>Раздел, подраздел 0702, целевая статья 423 00 00, вид расходов 327</t>
  </si>
  <si>
    <t>Раздел, подраздел 0702, целевая статья 424 00 00, вид расходов 327</t>
  </si>
  <si>
    <t>Раздел, подраздел 0709, целевая статья 452 00 00, вид расходов 327</t>
  </si>
  <si>
    <t>Раздел 07 "Образование"</t>
  </si>
  <si>
    <t>Раздел 08 "Культура"</t>
  </si>
  <si>
    <t>Раздел 09 "Здравоохранение и спорт"</t>
  </si>
  <si>
    <t>Раздел, подраздел 0801, целевая статья 440 00 00, вид расходов 327</t>
  </si>
  <si>
    <t>Раздел, подраздел 0806, целевая статья 450 00 00, вид расходов 453</t>
  </si>
  <si>
    <t>Раздел, подраздел 0901, целевая статья 470 00 00, вид расходов 327</t>
  </si>
  <si>
    <t>Раздел 05 "Жилищно-коммунальное хозяйство", в т.ч.</t>
  </si>
  <si>
    <t>Всего капитальных вложений, в т.ч.</t>
  </si>
  <si>
    <t>к решению городского Совета</t>
  </si>
  <si>
    <t xml:space="preserve">Исполнение за 2005 год плана по гашению кредиторской задолженности по титульным объектам 2004 года </t>
  </si>
  <si>
    <t>Приложение № 11</t>
  </si>
  <si>
    <t>от 29.03.07 № 24-144P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</si>
</sst>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d/m"/>
    <numFmt numFmtId="169" formatCode="0.000E+00"/>
    <numFmt numFmtId="170" formatCode="0000"/>
    <numFmt numFmtId="171" formatCode="0000.0"/>
    <numFmt numFmtId="172" formatCode="0.00000"/>
    <numFmt numFmtId="173" formatCode="0.000000"/>
    <numFmt numFmtId="174" formatCode="0.0E+00;\评"/>
    <numFmt numFmtId="175" formatCode="0.0E+00;\雨"/>
    <numFmt numFmtId="176" formatCode="0E+00;\雨"/>
    <numFmt numFmtId="177" formatCode="0.0000000"/>
    <numFmt numFmtId="178" formatCode="0.0E+00;\ᖨ"/>
    <numFmt numFmtId="179" formatCode="0.0E+00;\ᵄ"/>
    <numFmt numFmtId="180" formatCode="0E+00;\ᵄ"/>
  </numFmts>
  <fonts count="15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10.5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/>
    </xf>
    <xf numFmtId="164" fontId="14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3" fillId="0" borderId="1" xfId="0" applyNumberFormat="1" applyFont="1" applyBorder="1" applyAlignment="1">
      <alignment horizontal="center" wrapText="1"/>
    </xf>
    <xf numFmtId="172" fontId="13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6" xfId="0" applyNumberFormat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3" fillId="0" borderId="1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9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workbookViewId="0" topLeftCell="A1">
      <selection activeCell="A5" sqref="A5:R5"/>
    </sheetView>
  </sheetViews>
  <sheetFormatPr defaultColWidth="9.00390625" defaultRowHeight="12.75"/>
  <cols>
    <col min="1" max="1" width="4.75390625" style="0" customWidth="1"/>
    <col min="7" max="7" width="3.875" style="0" customWidth="1"/>
    <col min="8" max="8" width="21.75390625" style="0" hidden="1" customWidth="1"/>
    <col min="9" max="9" width="13.00390625" style="0" hidden="1" customWidth="1"/>
    <col min="10" max="10" width="16.125" style="0" hidden="1" customWidth="1"/>
    <col min="11" max="11" width="15.75390625" style="0" hidden="1" customWidth="1"/>
    <col min="12" max="12" width="16.00390625" style="0" customWidth="1"/>
    <col min="13" max="13" width="0.12890625" style="0" hidden="1" customWidth="1"/>
    <col min="14" max="16" width="17.125" style="0" hidden="1" customWidth="1"/>
    <col min="17" max="17" width="16.625" style="0" customWidth="1"/>
    <col min="18" max="18" width="15.125" style="0" customWidth="1"/>
    <col min="19" max="19" width="12.625" style="0" customWidth="1"/>
    <col min="20" max="20" width="14.375" style="0" customWidth="1"/>
  </cols>
  <sheetData>
    <row r="1" spans="2:17" ht="18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t="s">
        <v>71</v>
      </c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t="s">
        <v>69</v>
      </c>
    </row>
    <row r="3" spans="2:17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t="s">
        <v>72</v>
      </c>
    </row>
    <row r="4" spans="2:16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8" ht="39" customHeight="1">
      <c r="A5" s="78" t="s">
        <v>70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ht="19.5" customHeight="1">
      <c r="H6" s="2"/>
    </row>
    <row r="7" spans="1:18" ht="23.25" customHeight="1">
      <c r="A7" s="69" t="s">
        <v>11</v>
      </c>
      <c r="B7" s="84" t="s">
        <v>6</v>
      </c>
      <c r="C7" s="85"/>
      <c r="D7" s="85"/>
      <c r="E7" s="85"/>
      <c r="F7" s="85"/>
      <c r="G7" s="86"/>
      <c r="H7" s="82" t="s">
        <v>7</v>
      </c>
      <c r="I7" s="82" t="s">
        <v>8</v>
      </c>
      <c r="J7" s="82" t="s">
        <v>9</v>
      </c>
      <c r="K7" s="82" t="s">
        <v>10</v>
      </c>
      <c r="L7" s="74" t="s">
        <v>49</v>
      </c>
      <c r="M7" s="14" t="s">
        <v>12</v>
      </c>
      <c r="N7" s="14"/>
      <c r="O7" s="14"/>
      <c r="P7" s="14"/>
      <c r="Q7" s="76" t="s">
        <v>50</v>
      </c>
      <c r="R7" s="76" t="s">
        <v>13</v>
      </c>
    </row>
    <row r="8" spans="1:19" ht="24.75" customHeight="1">
      <c r="A8" s="70"/>
      <c r="B8" s="87"/>
      <c r="C8" s="88"/>
      <c r="D8" s="88"/>
      <c r="E8" s="88"/>
      <c r="F8" s="88"/>
      <c r="G8" s="89"/>
      <c r="H8" s="83"/>
      <c r="I8" s="83"/>
      <c r="J8" s="83"/>
      <c r="K8" s="83"/>
      <c r="L8" s="75"/>
      <c r="M8" s="15" t="s">
        <v>2</v>
      </c>
      <c r="N8" s="15" t="s">
        <v>3</v>
      </c>
      <c r="O8" s="15" t="s">
        <v>4</v>
      </c>
      <c r="P8" s="16" t="s">
        <v>5</v>
      </c>
      <c r="Q8" s="77"/>
      <c r="R8" s="77"/>
      <c r="S8" s="7"/>
    </row>
    <row r="9" spans="1:18" ht="24" customHeight="1">
      <c r="A9" s="3">
        <v>1</v>
      </c>
      <c r="B9" s="26" t="s">
        <v>68</v>
      </c>
      <c r="C9" s="26"/>
      <c r="D9" s="26"/>
      <c r="E9" s="26"/>
      <c r="F9" s="26"/>
      <c r="G9" s="26"/>
      <c r="H9" s="26"/>
      <c r="I9" s="26"/>
      <c r="J9" s="26"/>
      <c r="K9" s="27"/>
      <c r="L9" s="47">
        <f aca="true" t="shared" si="0" ref="L9:R9">L10+L22</f>
        <v>7591.324460000001</v>
      </c>
      <c r="M9" s="47" t="e">
        <f t="shared" si="0"/>
        <v>#REF!</v>
      </c>
      <c r="N9" s="47" t="e">
        <f t="shared" si="0"/>
        <v>#REF!</v>
      </c>
      <c r="O9" s="47" t="e">
        <f t="shared" si="0"/>
        <v>#REF!</v>
      </c>
      <c r="P9" s="47" t="e">
        <f t="shared" si="0"/>
        <v>#REF!</v>
      </c>
      <c r="Q9" s="47">
        <f t="shared" si="0"/>
        <v>7453.39617</v>
      </c>
      <c r="R9" s="47">
        <f t="shared" si="0"/>
        <v>137.92829</v>
      </c>
    </row>
    <row r="10" spans="1:18" ht="36" customHeight="1">
      <c r="A10" s="3">
        <v>2</v>
      </c>
      <c r="B10" s="71" t="s">
        <v>0</v>
      </c>
      <c r="C10" s="72"/>
      <c r="D10" s="72"/>
      <c r="E10" s="72"/>
      <c r="F10" s="72"/>
      <c r="G10" s="73"/>
      <c r="H10" s="24"/>
      <c r="I10" s="24"/>
      <c r="J10" s="24"/>
      <c r="K10" s="25"/>
      <c r="L10" s="48">
        <f>L11+L20</f>
        <v>4241.953090000001</v>
      </c>
      <c r="M10" s="48" t="e">
        <f>M11</f>
        <v>#REF!</v>
      </c>
      <c r="N10" s="48" t="e">
        <f>N11</f>
        <v>#REF!</v>
      </c>
      <c r="O10" s="48" t="e">
        <f>O11</f>
        <v>#REF!</v>
      </c>
      <c r="P10" s="48" t="e">
        <f>P11</f>
        <v>#REF!</v>
      </c>
      <c r="Q10" s="48">
        <f>Q11+Q20</f>
        <v>4104.0248</v>
      </c>
      <c r="R10" s="48">
        <f>R11+R20</f>
        <v>137.92829</v>
      </c>
    </row>
    <row r="11" spans="1:18" ht="33.75" customHeight="1">
      <c r="A11" s="3">
        <v>3</v>
      </c>
      <c r="B11" s="79" t="s">
        <v>67</v>
      </c>
      <c r="C11" s="80"/>
      <c r="D11" s="80"/>
      <c r="E11" s="80"/>
      <c r="F11" s="80"/>
      <c r="G11" s="81"/>
      <c r="H11" s="3"/>
      <c r="I11" s="3"/>
      <c r="J11" s="3"/>
      <c r="K11" s="4"/>
      <c r="L11" s="31">
        <f>L12+L15</f>
        <v>4195.18615</v>
      </c>
      <c r="M11" s="31" t="e">
        <f>#REF!+#REF!</f>
        <v>#REF!</v>
      </c>
      <c r="N11" s="31" t="e">
        <f>#REF!+#REF!</f>
        <v>#REF!</v>
      </c>
      <c r="O11" s="31" t="e">
        <f>#REF!+#REF!</f>
        <v>#REF!</v>
      </c>
      <c r="P11" s="31" t="e">
        <f>#REF!+#REF!</f>
        <v>#REF!</v>
      </c>
      <c r="Q11" s="31">
        <f>Q12+Q15</f>
        <v>4057.25786</v>
      </c>
      <c r="R11" s="31">
        <f>R12+R15</f>
        <v>137.92829</v>
      </c>
    </row>
    <row r="12" spans="1:18" ht="33" customHeight="1">
      <c r="A12" s="3">
        <v>4</v>
      </c>
      <c r="B12" s="64" t="s">
        <v>51</v>
      </c>
      <c r="C12" s="67"/>
      <c r="D12" s="67"/>
      <c r="E12" s="67"/>
      <c r="F12" s="67"/>
      <c r="G12" s="68"/>
      <c r="H12" s="3"/>
      <c r="I12" s="3"/>
      <c r="J12" s="3"/>
      <c r="K12" s="5"/>
      <c r="L12" s="32">
        <f>L13+L14</f>
        <v>3841.1929800000003</v>
      </c>
      <c r="M12" s="32"/>
      <c r="N12" s="32"/>
      <c r="O12" s="32"/>
      <c r="P12" s="32"/>
      <c r="Q12" s="32">
        <f>Q13+Q14</f>
        <v>3841.1929800000003</v>
      </c>
      <c r="R12" s="32">
        <f>R13+R14</f>
        <v>0</v>
      </c>
    </row>
    <row r="13" spans="1:19" ht="30" customHeight="1">
      <c r="A13" s="3">
        <v>6</v>
      </c>
      <c r="B13" s="59" t="s">
        <v>38</v>
      </c>
      <c r="C13" s="59"/>
      <c r="D13" s="59"/>
      <c r="E13" s="59"/>
      <c r="F13" s="59"/>
      <c r="G13" s="59"/>
      <c r="H13" s="17"/>
      <c r="I13" s="17"/>
      <c r="J13" s="17"/>
      <c r="K13" s="17"/>
      <c r="L13" s="33">
        <v>2880.98298</v>
      </c>
      <c r="M13" s="34"/>
      <c r="N13" s="33">
        <v>2880.98298</v>
      </c>
      <c r="O13" s="33"/>
      <c r="P13" s="33"/>
      <c r="Q13" s="36">
        <v>2880.98298</v>
      </c>
      <c r="R13" s="36">
        <f>L13-Q13</f>
        <v>0</v>
      </c>
      <c r="S13" s="6"/>
    </row>
    <row r="14" spans="1:19" ht="23.25" customHeight="1">
      <c r="A14" s="3">
        <v>7</v>
      </c>
      <c r="B14" s="59" t="s">
        <v>27</v>
      </c>
      <c r="C14" s="59"/>
      <c r="D14" s="59"/>
      <c r="E14" s="59"/>
      <c r="F14" s="59"/>
      <c r="G14" s="59"/>
      <c r="H14" s="17"/>
      <c r="I14" s="17"/>
      <c r="J14" s="17"/>
      <c r="K14" s="18"/>
      <c r="L14" s="33">
        <v>960.21</v>
      </c>
      <c r="M14" s="49"/>
      <c r="N14" s="34">
        <v>960.21</v>
      </c>
      <c r="O14" s="33"/>
      <c r="P14" s="33"/>
      <c r="Q14" s="36">
        <v>960.21</v>
      </c>
      <c r="R14" s="36">
        <f>L14-Q14</f>
        <v>0</v>
      </c>
      <c r="S14" s="6"/>
    </row>
    <row r="15" spans="1:19" ht="29.25" customHeight="1">
      <c r="A15" s="3">
        <v>8</v>
      </c>
      <c r="B15" s="64" t="s">
        <v>52</v>
      </c>
      <c r="C15" s="67"/>
      <c r="D15" s="67"/>
      <c r="E15" s="67"/>
      <c r="F15" s="67"/>
      <c r="G15" s="68"/>
      <c r="H15" s="11"/>
      <c r="I15" s="11"/>
      <c r="J15" s="11"/>
      <c r="K15" s="12"/>
      <c r="L15" s="32">
        <f>L17+L18</f>
        <v>353.99316999999996</v>
      </c>
      <c r="M15" s="39"/>
      <c r="N15" s="40"/>
      <c r="O15" s="41"/>
      <c r="P15" s="41"/>
      <c r="Q15" s="32">
        <f>Q17+Q18</f>
        <v>216.06488000000002</v>
      </c>
      <c r="R15" s="32">
        <f>R17+R18</f>
        <v>137.92829</v>
      </c>
      <c r="S15" s="6"/>
    </row>
    <row r="16" spans="6:19" ht="15" customHeight="1" hidden="1">
      <c r="F16" s="1"/>
      <c r="H16" s="10"/>
      <c r="I16" s="10"/>
      <c r="J16" s="10"/>
      <c r="K16" s="10"/>
      <c r="L16" s="42"/>
      <c r="M16" s="42"/>
      <c r="N16" s="42"/>
      <c r="O16" s="42"/>
      <c r="P16" s="43"/>
      <c r="Q16" s="44"/>
      <c r="R16" s="44">
        <f>M16-Q16</f>
        <v>0</v>
      </c>
      <c r="S16" s="6"/>
    </row>
    <row r="17" spans="1:19" ht="29.25" customHeight="1">
      <c r="A17" s="3">
        <v>10</v>
      </c>
      <c r="B17" s="60" t="s">
        <v>28</v>
      </c>
      <c r="C17" s="60"/>
      <c r="D17" s="60"/>
      <c r="E17" s="60"/>
      <c r="F17" s="60"/>
      <c r="G17" s="60"/>
      <c r="H17" s="19"/>
      <c r="I17" s="19"/>
      <c r="J17" s="19"/>
      <c r="K17" s="19"/>
      <c r="L17" s="45">
        <v>229.77575</v>
      </c>
      <c r="M17" s="50"/>
      <c r="N17" s="45">
        <v>229.77575</v>
      </c>
      <c r="O17" s="46"/>
      <c r="P17" s="46"/>
      <c r="Q17" s="46">
        <f>53.10688+38.74058</f>
        <v>91.84746</v>
      </c>
      <c r="R17" s="36">
        <f>L17-Q17</f>
        <v>137.92829</v>
      </c>
      <c r="S17" s="6"/>
    </row>
    <row r="18" spans="1:19" ht="17.25" customHeight="1">
      <c r="A18" s="3">
        <v>11</v>
      </c>
      <c r="B18" s="60" t="s">
        <v>29</v>
      </c>
      <c r="C18" s="60"/>
      <c r="D18" s="60"/>
      <c r="E18" s="60"/>
      <c r="F18" s="60"/>
      <c r="G18" s="60"/>
      <c r="H18" s="19"/>
      <c r="I18" s="19"/>
      <c r="J18" s="19"/>
      <c r="K18" s="19"/>
      <c r="L18" s="45">
        <v>124.21742</v>
      </c>
      <c r="M18" s="38"/>
      <c r="N18" s="45">
        <v>124.21742</v>
      </c>
      <c r="O18" s="38"/>
      <c r="P18" s="38"/>
      <c r="Q18" s="46">
        <v>124.21742</v>
      </c>
      <c r="R18" s="36">
        <f>L18-Q18</f>
        <v>0</v>
      </c>
      <c r="S18" s="6"/>
    </row>
    <row r="19" spans="1:19" ht="17.25" customHeight="1">
      <c r="A19" s="3"/>
      <c r="B19" s="61" t="s">
        <v>62</v>
      </c>
      <c r="C19" s="62"/>
      <c r="D19" s="62"/>
      <c r="E19" s="62"/>
      <c r="F19" s="62"/>
      <c r="G19" s="63"/>
      <c r="H19" s="19"/>
      <c r="I19" s="19"/>
      <c r="J19" s="19"/>
      <c r="K19" s="20"/>
      <c r="L19" s="51">
        <f>L20</f>
        <v>46.76694</v>
      </c>
      <c r="M19" s="52"/>
      <c r="N19" s="45"/>
      <c r="O19" s="38"/>
      <c r="P19" s="38"/>
      <c r="Q19" s="51">
        <f>Q20</f>
        <v>46.76694</v>
      </c>
      <c r="R19" s="51">
        <f>R20</f>
        <v>0</v>
      </c>
      <c r="S19" s="6"/>
    </row>
    <row r="20" spans="1:19" ht="33" customHeight="1">
      <c r="A20" s="3">
        <v>42</v>
      </c>
      <c r="B20" s="64" t="s">
        <v>65</v>
      </c>
      <c r="C20" s="65"/>
      <c r="D20" s="65"/>
      <c r="E20" s="65"/>
      <c r="F20" s="65"/>
      <c r="G20" s="66"/>
      <c r="H20" s="8"/>
      <c r="I20" s="8"/>
      <c r="J20" s="8"/>
      <c r="K20" s="9"/>
      <c r="L20" s="32">
        <f>L21</f>
        <v>46.76694</v>
      </c>
      <c r="M20" s="53"/>
      <c r="N20" s="32"/>
      <c r="O20" s="32"/>
      <c r="P20" s="32"/>
      <c r="Q20" s="32">
        <f>Q21</f>
        <v>46.76694</v>
      </c>
      <c r="R20" s="32">
        <f>R21</f>
        <v>0</v>
      </c>
      <c r="S20" s="6"/>
    </row>
    <row r="21" spans="1:19" ht="26.25" customHeight="1">
      <c r="A21" s="3">
        <v>43</v>
      </c>
      <c r="B21" s="58" t="s">
        <v>30</v>
      </c>
      <c r="C21" s="58"/>
      <c r="D21" s="58"/>
      <c r="E21" s="58"/>
      <c r="F21" s="58"/>
      <c r="G21" s="58"/>
      <c r="H21" s="8" t="s">
        <v>46</v>
      </c>
      <c r="I21" s="8" t="s">
        <v>47</v>
      </c>
      <c r="J21" s="8" t="s">
        <v>48</v>
      </c>
      <c r="K21" s="9" t="s">
        <v>14</v>
      </c>
      <c r="L21" s="33">
        <f>SUM(N21:P21)</f>
        <v>46.76694</v>
      </c>
      <c r="M21" s="49"/>
      <c r="N21" s="34">
        <v>46.76694</v>
      </c>
      <c r="O21" s="33"/>
      <c r="P21" s="33"/>
      <c r="Q21" s="36">
        <v>46.76694</v>
      </c>
      <c r="R21" s="36">
        <f>L21-Q21</f>
        <v>0</v>
      </c>
      <c r="S21" s="6"/>
    </row>
    <row r="22" spans="1:19" ht="36" customHeight="1">
      <c r="A22" s="3">
        <v>16</v>
      </c>
      <c r="B22" s="94" t="s">
        <v>1</v>
      </c>
      <c r="C22" s="95"/>
      <c r="D22" s="95"/>
      <c r="E22" s="95"/>
      <c r="F22" s="95"/>
      <c r="G22" s="95"/>
      <c r="H22" s="23"/>
      <c r="I22" s="23"/>
      <c r="J22" s="23"/>
      <c r="K22" s="23"/>
      <c r="L22" s="48">
        <f>L23+L26+L29+L38+L41</f>
        <v>3349.37137</v>
      </c>
      <c r="M22" s="48" t="e">
        <f>M24+M27+M30+M41+#REF!+M38+#REF!+#REF!</f>
        <v>#REF!</v>
      </c>
      <c r="N22" s="48" t="e">
        <f>N24+N27+N30+N41+#REF!+N38+#REF!+#REF!</f>
        <v>#REF!</v>
      </c>
      <c r="O22" s="48" t="e">
        <f>O24+O27+O30+O41+#REF!+O38+#REF!+#REF!</f>
        <v>#REF!</v>
      </c>
      <c r="P22" s="48" t="e">
        <f>P24+P27+P30+P41+#REF!+P38+#REF!</f>
        <v>#REF!</v>
      </c>
      <c r="Q22" s="48">
        <f>Q23+Q26+Q29+Q38+Q41</f>
        <v>3349.37137</v>
      </c>
      <c r="R22" s="48">
        <f>R23+R26+R29+R38+R41</f>
        <v>0</v>
      </c>
      <c r="S22" s="6"/>
    </row>
    <row r="23" spans="1:19" ht="32.25" customHeight="1">
      <c r="A23" s="3">
        <v>17</v>
      </c>
      <c r="B23" s="61" t="s">
        <v>55</v>
      </c>
      <c r="C23" s="62"/>
      <c r="D23" s="62"/>
      <c r="E23" s="62"/>
      <c r="F23" s="62"/>
      <c r="G23" s="63"/>
      <c r="H23" s="8"/>
      <c r="I23" s="8"/>
      <c r="J23" s="8"/>
      <c r="K23" s="8"/>
      <c r="L23" s="31">
        <f>L24</f>
        <v>1255.53907</v>
      </c>
      <c r="M23" s="31"/>
      <c r="N23" s="31"/>
      <c r="O23" s="31"/>
      <c r="P23" s="31"/>
      <c r="Q23" s="31">
        <f>Q24</f>
        <v>1255.53907</v>
      </c>
      <c r="R23" s="31">
        <f>R24</f>
        <v>0</v>
      </c>
      <c r="S23" s="6"/>
    </row>
    <row r="24" spans="1:19" ht="33" customHeight="1">
      <c r="A24" s="3">
        <v>18</v>
      </c>
      <c r="B24" s="64" t="s">
        <v>53</v>
      </c>
      <c r="C24" s="65"/>
      <c r="D24" s="65"/>
      <c r="E24" s="65"/>
      <c r="F24" s="65"/>
      <c r="G24" s="66"/>
      <c r="H24" s="8"/>
      <c r="I24" s="8"/>
      <c r="J24" s="8"/>
      <c r="K24" s="8"/>
      <c r="L24" s="32">
        <f>L25</f>
        <v>1255.53907</v>
      </c>
      <c r="M24" s="32">
        <f>M25</f>
        <v>0</v>
      </c>
      <c r="N24" s="32">
        <f>N25</f>
        <v>1255.53907</v>
      </c>
      <c r="O24" s="32">
        <f>O25</f>
        <v>450</v>
      </c>
      <c r="P24" s="32">
        <f>P25</f>
        <v>0</v>
      </c>
      <c r="Q24" s="32">
        <f>Q25</f>
        <v>1255.53907</v>
      </c>
      <c r="R24" s="32">
        <f>R25</f>
        <v>0</v>
      </c>
      <c r="S24" s="6"/>
    </row>
    <row r="25" spans="1:19" ht="26.25" customHeight="1">
      <c r="A25" s="3">
        <v>19</v>
      </c>
      <c r="B25" s="91" t="s">
        <v>37</v>
      </c>
      <c r="C25" s="92"/>
      <c r="D25" s="92"/>
      <c r="E25" s="92"/>
      <c r="F25" s="92"/>
      <c r="G25" s="93"/>
      <c r="H25" s="21" t="s">
        <v>39</v>
      </c>
      <c r="I25" s="21" t="s">
        <v>40</v>
      </c>
      <c r="J25" s="21" t="s">
        <v>41</v>
      </c>
      <c r="K25" s="22" t="s">
        <v>15</v>
      </c>
      <c r="L25" s="33">
        <v>1255.53907</v>
      </c>
      <c r="M25" s="34"/>
      <c r="N25" s="33">
        <v>1255.53907</v>
      </c>
      <c r="O25" s="33">
        <v>450</v>
      </c>
      <c r="P25" s="35"/>
      <c r="Q25" s="33">
        <f>1255.53907</f>
        <v>1255.53907</v>
      </c>
      <c r="R25" s="36">
        <f>L25-Q25</f>
        <v>0</v>
      </c>
      <c r="S25" s="6"/>
    </row>
    <row r="26" spans="1:19" ht="32.25" customHeight="1">
      <c r="A26" s="3">
        <v>20</v>
      </c>
      <c r="B26" s="61" t="s">
        <v>56</v>
      </c>
      <c r="C26" s="62"/>
      <c r="D26" s="62"/>
      <c r="E26" s="62"/>
      <c r="F26" s="62"/>
      <c r="G26" s="63"/>
      <c r="H26" s="8"/>
      <c r="I26" s="8"/>
      <c r="J26" s="8"/>
      <c r="K26" s="9"/>
      <c r="L26" s="37">
        <f>L27</f>
        <v>186.2019</v>
      </c>
      <c r="M26" s="34"/>
      <c r="N26" s="54"/>
      <c r="O26" s="55"/>
      <c r="P26" s="31"/>
      <c r="Q26" s="37">
        <f>Q27</f>
        <v>186.2019</v>
      </c>
      <c r="R26" s="37">
        <f>R27</f>
        <v>0</v>
      </c>
      <c r="S26" s="6"/>
    </row>
    <row r="27" spans="1:19" ht="30" customHeight="1">
      <c r="A27" s="3">
        <v>21</v>
      </c>
      <c r="B27" s="64" t="s">
        <v>54</v>
      </c>
      <c r="C27" s="65"/>
      <c r="D27" s="65"/>
      <c r="E27" s="65"/>
      <c r="F27" s="65"/>
      <c r="G27" s="66"/>
      <c r="H27" s="8"/>
      <c r="I27" s="8"/>
      <c r="J27" s="8"/>
      <c r="K27" s="8"/>
      <c r="L27" s="32">
        <f>L28</f>
        <v>186.2019</v>
      </c>
      <c r="M27" s="32">
        <f>M28</f>
        <v>0</v>
      </c>
      <c r="N27" s="32">
        <f>N28</f>
        <v>186.2019</v>
      </c>
      <c r="O27" s="32">
        <f>O28</f>
        <v>0</v>
      </c>
      <c r="P27" s="32">
        <f>P28</f>
        <v>0</v>
      </c>
      <c r="Q27" s="32">
        <f>Q28</f>
        <v>186.2019</v>
      </c>
      <c r="R27" s="32">
        <f>R28</f>
        <v>0</v>
      </c>
      <c r="S27" s="6"/>
    </row>
    <row r="28" spans="1:19" ht="26.25" customHeight="1">
      <c r="A28" s="3">
        <v>22</v>
      </c>
      <c r="B28" s="90" t="s">
        <v>31</v>
      </c>
      <c r="C28" s="90"/>
      <c r="D28" s="90"/>
      <c r="E28" s="90"/>
      <c r="F28" s="90"/>
      <c r="G28" s="90"/>
      <c r="H28" s="8" t="s">
        <v>16</v>
      </c>
      <c r="I28" s="8" t="s">
        <v>26</v>
      </c>
      <c r="J28" s="8" t="s">
        <v>17</v>
      </c>
      <c r="K28" s="9" t="s">
        <v>15</v>
      </c>
      <c r="L28" s="33">
        <v>186.2019</v>
      </c>
      <c r="M28" s="33"/>
      <c r="N28" s="33">
        <v>186.2019</v>
      </c>
      <c r="O28" s="35"/>
      <c r="P28" s="35"/>
      <c r="Q28" s="33">
        <v>186.2019</v>
      </c>
      <c r="R28" s="36">
        <f>L28-Q28</f>
        <v>0</v>
      </c>
      <c r="S28" s="6"/>
    </row>
    <row r="29" spans="1:19" ht="26.25" customHeight="1">
      <c r="A29" s="3">
        <v>26</v>
      </c>
      <c r="B29" s="61" t="s">
        <v>61</v>
      </c>
      <c r="C29" s="62"/>
      <c r="D29" s="62"/>
      <c r="E29" s="62"/>
      <c r="F29" s="62"/>
      <c r="G29" s="63"/>
      <c r="H29" s="8"/>
      <c r="I29" s="8"/>
      <c r="J29" s="8"/>
      <c r="K29" s="9"/>
      <c r="L29" s="31">
        <f>L30+L32+L34+L36</f>
        <v>445.21262</v>
      </c>
      <c r="M29" s="35"/>
      <c r="N29" s="31"/>
      <c r="O29" s="31"/>
      <c r="P29" s="31"/>
      <c r="Q29" s="31">
        <f>Q30+Q32+Q34+Q36</f>
        <v>445.21262</v>
      </c>
      <c r="R29" s="31">
        <f>R30+R32+R34+R36</f>
        <v>0</v>
      </c>
      <c r="S29" s="6"/>
    </row>
    <row r="30" spans="1:19" ht="33" customHeight="1">
      <c r="A30" s="3">
        <v>27</v>
      </c>
      <c r="B30" s="64" t="s">
        <v>57</v>
      </c>
      <c r="C30" s="65"/>
      <c r="D30" s="65"/>
      <c r="E30" s="65"/>
      <c r="F30" s="65"/>
      <c r="G30" s="66"/>
      <c r="H30" s="8"/>
      <c r="I30" s="8"/>
      <c r="J30" s="8"/>
      <c r="K30" s="9"/>
      <c r="L30" s="32">
        <f>L31</f>
        <v>14.69162</v>
      </c>
      <c r="M30" s="32">
        <f>M31+M33+M35+M37</f>
        <v>0</v>
      </c>
      <c r="N30" s="32" t="e">
        <f>N31+N33+N35+N37+#REF!+#REF!</f>
        <v>#REF!</v>
      </c>
      <c r="O30" s="32" t="e">
        <f>O31+O33+O35+O37+#REF!+#REF!</f>
        <v>#REF!</v>
      </c>
      <c r="P30" s="32" t="e">
        <f>P31+P33+P35+P37+#REF!+#REF!</f>
        <v>#REF!</v>
      </c>
      <c r="Q30" s="32">
        <f>Q31</f>
        <v>14.69162</v>
      </c>
      <c r="R30" s="32">
        <f>R31</f>
        <v>0</v>
      </c>
      <c r="S30" s="6"/>
    </row>
    <row r="31" spans="1:19" ht="26.25" customHeight="1">
      <c r="A31" s="3">
        <v>28</v>
      </c>
      <c r="B31" s="58" t="s">
        <v>32</v>
      </c>
      <c r="C31" s="58"/>
      <c r="D31" s="58"/>
      <c r="E31" s="58"/>
      <c r="F31" s="58"/>
      <c r="G31" s="58"/>
      <c r="H31" s="8" t="s">
        <v>18</v>
      </c>
      <c r="I31" s="8" t="s">
        <v>19</v>
      </c>
      <c r="J31" s="8" t="s">
        <v>20</v>
      </c>
      <c r="K31" s="9" t="s">
        <v>15</v>
      </c>
      <c r="L31" s="33">
        <v>14.69162</v>
      </c>
      <c r="M31" s="34"/>
      <c r="N31" s="33">
        <v>14.69162</v>
      </c>
      <c r="O31" s="35"/>
      <c r="P31" s="35"/>
      <c r="Q31" s="33">
        <v>14.69162</v>
      </c>
      <c r="R31" s="36">
        <f>L31-Q31</f>
        <v>0</v>
      </c>
      <c r="S31" s="6"/>
    </row>
    <row r="32" spans="1:19" ht="32.25" customHeight="1">
      <c r="A32" s="3">
        <v>31</v>
      </c>
      <c r="B32" s="64" t="s">
        <v>58</v>
      </c>
      <c r="C32" s="65"/>
      <c r="D32" s="65"/>
      <c r="E32" s="65"/>
      <c r="F32" s="65"/>
      <c r="G32" s="66"/>
      <c r="H32" s="8"/>
      <c r="I32" s="8"/>
      <c r="J32" s="8"/>
      <c r="K32" s="9"/>
      <c r="L32" s="32">
        <f>L33</f>
        <v>391.996</v>
      </c>
      <c r="M32" s="34"/>
      <c r="N32" s="54"/>
      <c r="O32" s="55"/>
      <c r="P32" s="31"/>
      <c r="Q32" s="32">
        <f>Q33</f>
        <v>391.996</v>
      </c>
      <c r="R32" s="32">
        <f>R33</f>
        <v>0</v>
      </c>
      <c r="S32" s="6"/>
    </row>
    <row r="33" spans="1:19" ht="26.25" customHeight="1">
      <c r="A33" s="3">
        <v>32</v>
      </c>
      <c r="B33" s="58" t="s">
        <v>33</v>
      </c>
      <c r="C33" s="58"/>
      <c r="D33" s="58"/>
      <c r="E33" s="58"/>
      <c r="F33" s="58"/>
      <c r="G33" s="58"/>
      <c r="H33" s="8" t="s">
        <v>18</v>
      </c>
      <c r="I33" s="8" t="s">
        <v>42</v>
      </c>
      <c r="J33" s="8" t="s">
        <v>20</v>
      </c>
      <c r="K33" s="9" t="s">
        <v>15</v>
      </c>
      <c r="L33" s="33">
        <v>391.996</v>
      </c>
      <c r="M33" s="34"/>
      <c r="N33" s="33">
        <v>391.996</v>
      </c>
      <c r="O33" s="35"/>
      <c r="P33" s="35"/>
      <c r="Q33" s="33">
        <v>391.996</v>
      </c>
      <c r="R33" s="36">
        <f>L33-Q33</f>
        <v>0</v>
      </c>
      <c r="S33" s="6"/>
    </row>
    <row r="34" spans="1:19" ht="32.25" customHeight="1">
      <c r="A34" s="3">
        <v>33</v>
      </c>
      <c r="B34" s="64" t="s">
        <v>60</v>
      </c>
      <c r="C34" s="65"/>
      <c r="D34" s="65"/>
      <c r="E34" s="65"/>
      <c r="F34" s="65"/>
      <c r="G34" s="66"/>
      <c r="H34" s="8"/>
      <c r="I34" s="8"/>
      <c r="J34" s="8"/>
      <c r="K34" s="9"/>
      <c r="L34" s="32">
        <f>L35</f>
        <v>27.665</v>
      </c>
      <c r="M34" s="34"/>
      <c r="N34" s="54"/>
      <c r="O34" s="31"/>
      <c r="P34" s="31"/>
      <c r="Q34" s="32">
        <f>Q35</f>
        <v>27.665</v>
      </c>
      <c r="R34" s="32">
        <f>R35</f>
        <v>0</v>
      </c>
      <c r="S34" s="6"/>
    </row>
    <row r="35" spans="1:19" ht="21" customHeight="1">
      <c r="A35" s="3">
        <v>34</v>
      </c>
      <c r="B35" s="58" t="s">
        <v>34</v>
      </c>
      <c r="C35" s="58"/>
      <c r="D35" s="58"/>
      <c r="E35" s="58"/>
      <c r="F35" s="58"/>
      <c r="G35" s="58"/>
      <c r="H35" s="8" t="s">
        <v>43</v>
      </c>
      <c r="I35" s="8" t="s">
        <v>44</v>
      </c>
      <c r="J35" s="8" t="s">
        <v>20</v>
      </c>
      <c r="K35" s="9" t="s">
        <v>15</v>
      </c>
      <c r="L35" s="33">
        <v>27.665</v>
      </c>
      <c r="M35" s="34"/>
      <c r="N35" s="33">
        <v>27.665</v>
      </c>
      <c r="O35" s="35"/>
      <c r="P35" s="35"/>
      <c r="Q35" s="33">
        <v>27.665</v>
      </c>
      <c r="R35" s="36">
        <f>M35+N35+O35+P35-Q35</f>
        <v>0</v>
      </c>
      <c r="S35" s="6"/>
    </row>
    <row r="36" spans="1:19" ht="32.25" customHeight="1">
      <c r="A36" s="3">
        <v>35</v>
      </c>
      <c r="B36" s="64" t="s">
        <v>59</v>
      </c>
      <c r="C36" s="65"/>
      <c r="D36" s="65"/>
      <c r="E36" s="65"/>
      <c r="F36" s="65"/>
      <c r="G36" s="66"/>
      <c r="H36" s="8"/>
      <c r="I36" s="8"/>
      <c r="J36" s="8"/>
      <c r="K36" s="9"/>
      <c r="L36" s="32">
        <f>L37</f>
        <v>10.86</v>
      </c>
      <c r="M36" s="56"/>
      <c r="N36" s="54"/>
      <c r="O36" s="31"/>
      <c r="P36" s="31"/>
      <c r="Q36" s="32">
        <f>Q37</f>
        <v>10.86</v>
      </c>
      <c r="R36" s="32">
        <f>R37</f>
        <v>0</v>
      </c>
      <c r="S36" s="6"/>
    </row>
    <row r="37" spans="1:19" ht="26.25" customHeight="1">
      <c r="A37" s="3">
        <v>36</v>
      </c>
      <c r="B37" s="60" t="s">
        <v>35</v>
      </c>
      <c r="C37" s="60"/>
      <c r="D37" s="60"/>
      <c r="E37" s="60"/>
      <c r="F37" s="60"/>
      <c r="G37" s="60"/>
      <c r="H37" s="8" t="s">
        <v>18</v>
      </c>
      <c r="I37" s="8" t="s">
        <v>45</v>
      </c>
      <c r="J37" s="8" t="s">
        <v>20</v>
      </c>
      <c r="K37" s="9" t="s">
        <v>15</v>
      </c>
      <c r="L37" s="33">
        <v>10.86</v>
      </c>
      <c r="M37" s="34"/>
      <c r="N37" s="33">
        <v>10.86</v>
      </c>
      <c r="O37" s="35"/>
      <c r="P37" s="35"/>
      <c r="Q37" s="33">
        <v>10.86</v>
      </c>
      <c r="R37" s="36">
        <f>L37-Q37</f>
        <v>0</v>
      </c>
      <c r="S37" s="6"/>
    </row>
    <row r="38" spans="1:19" ht="26.25" customHeight="1">
      <c r="A38" s="3">
        <v>39</v>
      </c>
      <c r="B38" s="61" t="s">
        <v>62</v>
      </c>
      <c r="C38" s="62"/>
      <c r="D38" s="62"/>
      <c r="E38" s="62"/>
      <c r="F38" s="62"/>
      <c r="G38" s="63"/>
      <c r="H38" s="8"/>
      <c r="I38" s="8"/>
      <c r="J38" s="8"/>
      <c r="K38" s="8"/>
      <c r="L38" s="31">
        <f>L39</f>
        <v>636.96058</v>
      </c>
      <c r="M38" s="31">
        <f>SUM(M40)</f>
        <v>0</v>
      </c>
      <c r="N38" s="31">
        <f>N40+N21</f>
        <v>683.72752</v>
      </c>
      <c r="O38" s="31">
        <f>SUM(O40)</f>
        <v>300</v>
      </c>
      <c r="P38" s="31">
        <f>SUM(P40)</f>
        <v>0</v>
      </c>
      <c r="Q38" s="31">
        <f>Q39</f>
        <v>636.96058</v>
      </c>
      <c r="R38" s="31">
        <f>R39</f>
        <v>0</v>
      </c>
      <c r="S38" s="6"/>
    </row>
    <row r="39" spans="1:19" ht="36" customHeight="1">
      <c r="A39" s="3">
        <v>40</v>
      </c>
      <c r="B39" s="64" t="s">
        <v>64</v>
      </c>
      <c r="C39" s="65"/>
      <c r="D39" s="65"/>
      <c r="E39" s="65"/>
      <c r="F39" s="65"/>
      <c r="G39" s="66"/>
      <c r="H39" s="8"/>
      <c r="I39" s="8"/>
      <c r="J39" s="8"/>
      <c r="K39" s="9"/>
      <c r="L39" s="32">
        <f>L40</f>
        <v>636.96058</v>
      </c>
      <c r="M39" s="32"/>
      <c r="N39" s="32"/>
      <c r="O39" s="32"/>
      <c r="P39" s="32"/>
      <c r="Q39" s="32">
        <f>Q40</f>
        <v>636.96058</v>
      </c>
      <c r="R39" s="32">
        <f>R40</f>
        <v>0</v>
      </c>
      <c r="S39" s="6"/>
    </row>
    <row r="40" spans="1:19" ht="26.25" customHeight="1">
      <c r="A40" s="3">
        <v>41</v>
      </c>
      <c r="B40" s="59" t="s">
        <v>24</v>
      </c>
      <c r="C40" s="59"/>
      <c r="D40" s="59"/>
      <c r="E40" s="59"/>
      <c r="F40" s="59"/>
      <c r="G40" s="59"/>
      <c r="H40" s="8" t="s">
        <v>21</v>
      </c>
      <c r="I40" s="8" t="s">
        <v>25</v>
      </c>
      <c r="J40" s="8" t="s">
        <v>20</v>
      </c>
      <c r="K40" s="9" t="s">
        <v>15</v>
      </c>
      <c r="L40" s="33">
        <f>636.96058</f>
        <v>636.96058</v>
      </c>
      <c r="M40" s="34"/>
      <c r="N40" s="33">
        <f>636.96058</f>
        <v>636.96058</v>
      </c>
      <c r="O40" s="33">
        <v>300</v>
      </c>
      <c r="P40" s="33"/>
      <c r="Q40" s="33">
        <f>636.96058</f>
        <v>636.96058</v>
      </c>
      <c r="R40" s="36">
        <f>L40-Q40</f>
        <v>0</v>
      </c>
      <c r="S40" s="6"/>
    </row>
    <row r="41" spans="1:19" ht="22.5" customHeight="1">
      <c r="A41" s="3">
        <v>44</v>
      </c>
      <c r="B41" s="61" t="s">
        <v>63</v>
      </c>
      <c r="C41" s="62"/>
      <c r="D41" s="62"/>
      <c r="E41" s="62"/>
      <c r="F41" s="62"/>
      <c r="G41" s="63"/>
      <c r="H41" s="8"/>
      <c r="I41" s="8"/>
      <c r="J41" s="8"/>
      <c r="K41" s="8"/>
      <c r="L41" s="31">
        <f>L42</f>
        <v>825.4572</v>
      </c>
      <c r="M41" s="31">
        <f>SUM(M43:M44)</f>
        <v>0</v>
      </c>
      <c r="N41" s="31">
        <f>SUM(N43:N44)</f>
        <v>825.4572</v>
      </c>
      <c r="O41" s="31">
        <f>SUM(O43:O44)</f>
        <v>0</v>
      </c>
      <c r="P41" s="31">
        <f>SUM(P43:P44)</f>
        <v>0</v>
      </c>
      <c r="Q41" s="31">
        <f>Q42</f>
        <v>825.4572</v>
      </c>
      <c r="R41" s="31">
        <f>R42</f>
        <v>0</v>
      </c>
      <c r="S41" s="6"/>
    </row>
    <row r="42" spans="1:19" ht="33" customHeight="1">
      <c r="A42" s="3">
        <v>45</v>
      </c>
      <c r="B42" s="64" t="s">
        <v>66</v>
      </c>
      <c r="C42" s="65"/>
      <c r="D42" s="65"/>
      <c r="E42" s="65"/>
      <c r="F42" s="65"/>
      <c r="G42" s="66"/>
      <c r="H42" s="8"/>
      <c r="I42" s="8"/>
      <c r="J42" s="8"/>
      <c r="K42" s="8"/>
      <c r="L42" s="32">
        <f>L43</f>
        <v>825.4572</v>
      </c>
      <c r="M42" s="31"/>
      <c r="N42" s="31"/>
      <c r="O42" s="31"/>
      <c r="P42" s="31"/>
      <c r="Q42" s="32">
        <f>Q43</f>
        <v>825.4572</v>
      </c>
      <c r="R42" s="32">
        <f>R43</f>
        <v>0</v>
      </c>
      <c r="S42" s="6"/>
    </row>
    <row r="43" spans="1:19" ht="26.25" customHeight="1">
      <c r="A43" s="3">
        <v>46</v>
      </c>
      <c r="B43" s="58" t="s">
        <v>36</v>
      </c>
      <c r="C43" s="58"/>
      <c r="D43" s="58"/>
      <c r="E43" s="58"/>
      <c r="F43" s="58"/>
      <c r="G43" s="58"/>
      <c r="H43" s="8" t="s">
        <v>22</v>
      </c>
      <c r="I43" s="8" t="s">
        <v>23</v>
      </c>
      <c r="J43" s="8" t="s">
        <v>20</v>
      </c>
      <c r="K43" s="8" t="s">
        <v>15</v>
      </c>
      <c r="L43" s="33">
        <v>825.4572</v>
      </c>
      <c r="M43" s="34"/>
      <c r="N43" s="33">
        <v>825.4572</v>
      </c>
      <c r="O43" s="35"/>
      <c r="P43" s="33"/>
      <c r="Q43" s="36">
        <f>825.4572-102.6+102.6</f>
        <v>825.4572</v>
      </c>
      <c r="R43" s="36">
        <f>L43-Q43</f>
        <v>0</v>
      </c>
      <c r="S43" s="6"/>
    </row>
    <row r="44" spans="1:19" ht="15.75" hidden="1">
      <c r="A44" s="3"/>
      <c r="B44" s="57"/>
      <c r="C44" s="57"/>
      <c r="D44" s="57"/>
      <c r="E44" s="57"/>
      <c r="F44" s="57"/>
      <c r="G44" s="57"/>
      <c r="H44" s="8"/>
      <c r="I44" s="8"/>
      <c r="J44" s="8"/>
      <c r="K44" s="8"/>
      <c r="L44" s="29">
        <f>SUM(M44:P44)</f>
        <v>0</v>
      </c>
      <c r="M44" s="29"/>
      <c r="N44" s="30"/>
      <c r="O44" s="30"/>
      <c r="P44" s="30"/>
      <c r="Q44" s="29"/>
      <c r="R44" s="28">
        <f>M44+N44+O44+P44-Q44</f>
        <v>0</v>
      </c>
      <c r="S44" s="6"/>
    </row>
  </sheetData>
  <mergeCells count="44">
    <mergeCell ref="B19:G19"/>
    <mergeCell ref="B39:G39"/>
    <mergeCell ref="B20:G20"/>
    <mergeCell ref="B42:G42"/>
    <mergeCell ref="B38:G38"/>
    <mergeCell ref="B40:G40"/>
    <mergeCell ref="B21:G21"/>
    <mergeCell ref="B23:G23"/>
    <mergeCell ref="B26:G26"/>
    <mergeCell ref="B24:G24"/>
    <mergeCell ref="B28:G28"/>
    <mergeCell ref="B27:G27"/>
    <mergeCell ref="B25:G25"/>
    <mergeCell ref="B22:G22"/>
    <mergeCell ref="Q7:Q8"/>
    <mergeCell ref="R7:R8"/>
    <mergeCell ref="A5:R5"/>
    <mergeCell ref="B12:G12"/>
    <mergeCell ref="B11:G11"/>
    <mergeCell ref="K7:K8"/>
    <mergeCell ref="J7:J8"/>
    <mergeCell ref="H7:H8"/>
    <mergeCell ref="I7:I8"/>
    <mergeCell ref="B7:G8"/>
    <mergeCell ref="B29:G29"/>
    <mergeCell ref="B32:G32"/>
    <mergeCell ref="B34:G34"/>
    <mergeCell ref="B31:G31"/>
    <mergeCell ref="B33:G33"/>
    <mergeCell ref="B30:G30"/>
    <mergeCell ref="A7:A8"/>
    <mergeCell ref="B13:G13"/>
    <mergeCell ref="B10:G10"/>
    <mergeCell ref="L7:L8"/>
    <mergeCell ref="B44:G44"/>
    <mergeCell ref="B43:G43"/>
    <mergeCell ref="B14:G14"/>
    <mergeCell ref="B17:G17"/>
    <mergeCell ref="B18:G18"/>
    <mergeCell ref="B41:G41"/>
    <mergeCell ref="B35:G35"/>
    <mergeCell ref="B37:G37"/>
    <mergeCell ref="B36:G36"/>
    <mergeCell ref="B15:G15"/>
  </mergeCells>
  <printOptions/>
  <pageMargins left="0.9055118110236221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2006-04-18T07:12:40Z</cp:lastPrinted>
  <dcterms:created xsi:type="dcterms:W3CDTF">2001-10-26T09:05:57Z</dcterms:created>
  <dcterms:modified xsi:type="dcterms:W3CDTF">2007-04-03T09:12:29Z</dcterms:modified>
  <cp:category/>
  <cp:version/>
  <cp:contentType/>
  <cp:contentStatus/>
</cp:coreProperties>
</file>