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прил.14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<sst xmlns="http://schemas.openxmlformats.org/spreadsheetml/2006/main" count="101" uniqueCount="98">
  <si>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Наименование показателей</t>
  </si>
  <si>
    <t>ИТОГО</t>
  </si>
  <si>
    <t xml:space="preserve"> Раздел 2. Приобретение оборудования (объекты социальной сферы , охраны правопорядка, пожарной безопасности </t>
  </si>
  <si>
    <t>в том числе:</t>
  </si>
  <si>
    <t xml:space="preserve">Учреждения здравоохранения </t>
  </si>
  <si>
    <t>Учреждения народного образования</t>
  </si>
  <si>
    <t>Учреждения культуры</t>
  </si>
  <si>
    <t>Учреждения охраны правопорядка</t>
  </si>
  <si>
    <t xml:space="preserve">Подразделения пожарной безопасности </t>
  </si>
  <si>
    <t>Учреждения органов местного самоуправления</t>
  </si>
  <si>
    <t xml:space="preserve"> Раздел 3. Капитальный ремонт объектов социальной сферы</t>
  </si>
  <si>
    <t>Реконструкция очистных сооружений п.Подгорный</t>
  </si>
  <si>
    <t>Проектные работы для строительства будущих лет</t>
  </si>
  <si>
    <t>Реконструкция электроснабжения в районе ул.Матросова-Южная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</si>
  <si>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</si>
  <si>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t xml:space="preserve">Инженерные коммуникации в районах индивидуальной жилой застройки </t>
  </si>
  <si>
    <t>Расширение городского кладбища ( 6я, 7я очередь)</t>
  </si>
  <si>
    <t>Реконструкция улиц Ленина-Северная, Курчатова-Королева, Свердлова-Андреева</t>
  </si>
  <si>
    <t>Раздел 05 "Жилищно-коммунальное хозяйство"</t>
  </si>
  <si>
    <t>к решению городского Совета</t>
  </si>
  <si>
    <t>от ______________ № ________</t>
  </si>
  <si>
    <t>Приложение № 14</t>
  </si>
  <si>
    <t>Подраздел 0502, целевая статья 3510002, вид расходов 411</t>
  </si>
  <si>
    <t>Подраздел 0502, целевая статья 3510002, вид расходов 412</t>
  </si>
  <si>
    <t>реконструкция трансформаторной подстанции 35/6 кВ П-9 с заменой трансформаторов с 6,3 МВА на 10 МВА</t>
  </si>
  <si>
    <t>реконструкция воздушных линий электропередачи ВЛТ-4, ВЛТ-4 длиной 5,6 км.</t>
  </si>
  <si>
    <t>реконструкция (прокладка новых) кабелей 6 кВ длиной 4,5 км. От РТП-121 до ВЛ-6кВ, питающих поселок Додоново</t>
  </si>
  <si>
    <t>Строительство кабельной линии от П-2 до ТП-323 в поселок Тартат</t>
  </si>
  <si>
    <t>Строительство трансформаторной подстанции 6/0,4 кВ с трансформаторами 2/630 кВ. вместо ТП-140 "У"</t>
  </si>
  <si>
    <t>Строительство Модульной подстанции 110/6 кВ в микрорайоне 2"а" и районе индивидуальной жилой застройки</t>
  </si>
  <si>
    <t>Строительство магистральных сетей к жилому дому № 2 в микрорайоне № 5</t>
  </si>
  <si>
    <t xml:space="preserve">Реконструкция инженерных коммуникаций северных кварталов (1я очередь строительства). </t>
  </si>
  <si>
    <t>Расширение и реконструкция городских очистных сооружений (2-я очередь)</t>
  </si>
  <si>
    <t>Строительство магистральных инженерных сетей 1ду -1000</t>
  </si>
  <si>
    <t>Подраздел 0701, целевая статья 4200000, вид расходов 327</t>
  </si>
  <si>
    <t>Строительство детского комбината в микрорайоне 5 (проектно-изыскательские работы)</t>
  </si>
  <si>
    <t>Строительство спортивного зала при школе №103 (проектно-изыскательские работы)</t>
  </si>
  <si>
    <t>Реконструкция кинотеатра Родина" под детскую библиотеку и городской архив (проектно-изыскательские работы)</t>
  </si>
  <si>
    <t>Строительство теплосети в районе полощади Победы (проектно-изыскательские работы)</t>
  </si>
  <si>
    <t>Реконструкция проспекта Ленинградский (проектно-изыскательские работы)</t>
  </si>
  <si>
    <t>Строительство биотермической ямы в районе полигона твердых бытовых отходов (проектно-изыскательские работы)</t>
  </si>
  <si>
    <t>Строительство биотермической ямы в п.Новый Путь (проектно-изыскательские работы)</t>
  </si>
  <si>
    <t>Строительство полигона твердых бытовых отходов (проектно-изыскательские работы)</t>
  </si>
  <si>
    <t>Реконструкция гидротехнических сооружений на озере "Кантатское водохранилище" (проектно-изыскательские работы)</t>
  </si>
  <si>
    <t>Реконструкция тепловых сетей по ул.Ленина (проектно-изыскательские работы)</t>
  </si>
  <si>
    <t>Реконструкция тепловых сетей по ул.Кирова (проектно-изыскательские работы)</t>
  </si>
  <si>
    <t>Строительство инженерных коммуникаций в районах индивидуальных жилых застроек: (проектно-изыскательские работы)</t>
  </si>
  <si>
    <t>Вывод из эксплуатации существующих очистных сооружений (проектно-изыскательские работы)</t>
  </si>
  <si>
    <t>Реконструкция тепловых узлов в жилых домах (проектно-изыскательские работы)</t>
  </si>
  <si>
    <t>Строительство и реконструкция магистральных сетей и подстатций электроснабжения (проектно-изыскательские работы), в том числе:</t>
  </si>
  <si>
    <t>Раздел 07 "Образование"</t>
  </si>
  <si>
    <t>ВСЕГО</t>
  </si>
  <si>
    <t>Раздел 08 "Культура, кинематография и средства массовой информации"</t>
  </si>
  <si>
    <t>План на год, тыс.руб.</t>
  </si>
  <si>
    <t>(тыс.руб.)</t>
  </si>
  <si>
    <t>Кассовые расходы МУ "УКС" за 9 месяцев</t>
  </si>
  <si>
    <t xml:space="preserve">Строительство односекционных жилых домов (проектно-изыскательские работы)   </t>
  </si>
  <si>
    <t>План за 2006 год</t>
  </si>
  <si>
    <t>Исполнено за 2006 год</t>
  </si>
  <si>
    <t xml:space="preserve">Остаток </t>
  </si>
  <si>
    <t>Подраздел 0501, целевая статья 1020004, вид расходов 214</t>
  </si>
  <si>
    <t xml:space="preserve">Строительство жилого дома №1 в МКР.5; </t>
  </si>
  <si>
    <t>Реконструкция жилых домов Пушкина 25,26</t>
  </si>
  <si>
    <t xml:space="preserve">Строительство жилого дома №7 в МКР.5; </t>
  </si>
  <si>
    <t>Реконструкция жилого дома №10 в квартале 34</t>
  </si>
  <si>
    <t>Строительство жилого дома № 22а в Первомайском районе</t>
  </si>
  <si>
    <t xml:space="preserve">Строительство 10-этажного 3-секционного жилого дома №29 в микрорайоне №4 </t>
  </si>
  <si>
    <t>Реконструкция здания по ул.Ленина 8а под общежитие (проектно-изыскательский работы)</t>
  </si>
  <si>
    <t>Капитальный ремонт жилого фонда города</t>
  </si>
  <si>
    <t>Капитальный ремонт жилого фонда п.города</t>
  </si>
  <si>
    <t>Капитальный ремонт общежитий города (ул.Ленина 45,47,49,12а, ул.Маяковского 12,14, ул.Свердлова 52,67,72, ул.Строительная 27) (приектно-изыскательские работы)</t>
  </si>
  <si>
    <r>
      <t xml:space="preserve">Строительство 2-х  жилых домов по ул.Пушкина, №22, №24 (проектно-изыскательские работы)  </t>
    </r>
    <r>
      <rPr>
        <b/>
        <sz val="12"/>
        <rFont val="Times New Roman"/>
        <family val="1"/>
      </rPr>
      <t xml:space="preserve"> </t>
    </r>
  </si>
  <si>
    <t>Строительство инженерных коммуникаций к индивидуальной жилой застройке в пос.Первомайский (район ветлечебницы)</t>
  </si>
  <si>
    <t>Строительство инженерных коммуникаций к индивидуальной жилой застройке в пос.Первомайский (район ЖЭК-7)</t>
  </si>
  <si>
    <t>Строительство типового места организованного сбора мусора (проектно-изыскательские работы)</t>
  </si>
  <si>
    <t>Капитальный ремонт теплосети 2ду 700 от котельной №1 до микрорайона №4 на участке от ТП-7 до ТП-12 с заменой изоляции</t>
  </si>
  <si>
    <t>Капитальный ремонт бака аккумулятора №2 горячей воды на котельной №4 в п.Подгорный</t>
  </si>
  <si>
    <t>Капитальный ремонт стального бака аккумулятора горячей воды на котельной №1</t>
  </si>
  <si>
    <t>Капитальный ремонт линий электропередач 6 кВ ШО401 и ШО402 от подстанции П-4 п.Подгорный до подстанции П-9 ул.Толстого</t>
  </si>
  <si>
    <t>Капитальный ремонт внутриквартальных проездов и автодорог</t>
  </si>
  <si>
    <t>Капитальный ремонт бассейна "Дельфин" (проектно-изыскательские работы)</t>
  </si>
  <si>
    <t>Реконструкция здания УПК по ул.Свердлова,9 (проектно-изыскательские работы)</t>
  </si>
  <si>
    <t>Подраздел 0702, целевая статья 4230002, вид расходов 327</t>
  </si>
  <si>
    <t>Капитальный ремонт клуба "Старт" в п.Подгорный (проектно-изыскательские работы)</t>
  </si>
  <si>
    <t>Капитальный ремонт концертно-танцевального зала (проектно-изыскательские работы)</t>
  </si>
  <si>
    <t>Капитальный ремонт бассейнов "Труд", "Радуга" (проектно-изыскательские работы)</t>
  </si>
  <si>
    <t>Капитальный ремонт клуба футбольного поля с устройством газона (проектно-изыскательские работы)</t>
  </si>
  <si>
    <t>Капитальный ремонт спорткомплекса "Факел" в п.Подгорный (проектно-изыскательские работы)</t>
  </si>
  <si>
    <t>Раздел 09 "Здравоохранение и спорт"</t>
  </si>
  <si>
    <t>к решению Совета депутатов</t>
  </si>
  <si>
    <t xml:space="preserve">Исполнение в 2006 году перечня объектов, финансируемых за счет субвенций, выделяемых в соответствии со статьей 43 Федерального закона "О федеральном бюджете на 2006 год" бюджету ЗАТО Железногорск на развитие социальной и инженерной инфраструктуры </t>
  </si>
  <si>
    <t>Подраздел 0702, целевая статья 4210005, вид расходов 327</t>
  </si>
  <si>
    <t>Подраздел 0902, целевая статья 4820002, вид расходов 327</t>
  </si>
  <si>
    <t>Подраздел 0709, целевая статья 4520005, вид расходов 327</t>
  </si>
  <si>
    <t>Подраздел 0801, целевая статья 4400003, вид расходов 327</t>
  </si>
  <si>
    <t>Подраздел 0801, целевая статья 4420002, вид расходов 327</t>
  </si>
  <si>
    <t>от31.05.2007 №26-161Р</t>
  </si>
  <si>
    <t>Приложение №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</si>
</sst>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0000"/>
    <numFmt numFmtId="167" formatCode="0.000"/>
    <numFmt numFmtId="168" formatCode="#,##0.0000"/>
    <numFmt numFmtId="169" formatCode="#,##0.000"/>
    <numFmt numFmtId="170" formatCode="0.0000"/>
  </numFmts>
  <fonts count="1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.5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/>
    </xf>
    <xf numFmtId="165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workbookViewId="0" topLeftCell="A74">
      <selection activeCell="I6" sqref="I6"/>
    </sheetView>
  </sheetViews>
  <sheetFormatPr defaultColWidth="9.00390625" defaultRowHeight="12.75"/>
  <cols>
    <col min="1" max="1" width="58.625" style="1" customWidth="1"/>
    <col min="2" max="2" width="16.375" style="2" hidden="1" customWidth="1"/>
    <col min="3" max="3" width="14.125" style="3" customWidth="1"/>
    <col min="4" max="4" width="14.25390625" style="3" customWidth="1"/>
    <col min="5" max="5" width="10.875" style="3" hidden="1" customWidth="1"/>
    <col min="6" max="6" width="14.375" style="3" customWidth="1"/>
    <col min="7" max="16384" width="9.125" style="3" customWidth="1"/>
  </cols>
  <sheetData>
    <row r="1" spans="1:4" ht="15.75" customHeight="1">
      <c r="A1" s="20"/>
      <c r="B1" s="7" t="s">
        <v>21</v>
      </c>
      <c r="C1" s="39" t="s">
        <v>97</v>
      </c>
      <c r="D1" s="40"/>
    </row>
    <row r="2" spans="1:4" ht="13.5" customHeight="1">
      <c r="A2" s="20"/>
      <c r="B2" s="7" t="s">
        <v>19</v>
      </c>
      <c r="C2" s="21" t="s">
        <v>89</v>
      </c>
      <c r="D2" s="22"/>
    </row>
    <row r="3" spans="1:4" ht="15" customHeight="1">
      <c r="A3" s="20"/>
      <c r="B3" s="7" t="s">
        <v>20</v>
      </c>
      <c r="C3" s="22" t="s">
        <v>96</v>
      </c>
      <c r="D3" s="22"/>
    </row>
    <row r="4" spans="1:4" ht="13.5" customHeight="1">
      <c r="A4" s="75"/>
      <c r="B4" s="75"/>
      <c r="C4" s="22"/>
      <c r="D4" s="22"/>
    </row>
    <row r="5" spans="1:6" ht="66" customHeight="1">
      <c r="A5" s="76" t="s">
        <v>90</v>
      </c>
      <c r="B5" s="76"/>
      <c r="C5" s="76"/>
      <c r="D5" s="76"/>
      <c r="E5" s="76"/>
      <c r="F5" s="76"/>
    </row>
    <row r="6" spans="1:6" ht="19.5" customHeight="1">
      <c r="A6" s="6"/>
      <c r="B6" s="6"/>
      <c r="C6" s="6"/>
      <c r="F6" s="22" t="s">
        <v>54</v>
      </c>
    </row>
    <row r="7" spans="1:6" s="4" customFormat="1" ht="63.75" customHeight="1">
      <c r="A7" s="23" t="s">
        <v>0</v>
      </c>
      <c r="B7" s="24" t="s">
        <v>53</v>
      </c>
      <c r="C7" s="24" t="s">
        <v>57</v>
      </c>
      <c r="D7" s="25" t="s">
        <v>58</v>
      </c>
      <c r="E7" s="25" t="s">
        <v>55</v>
      </c>
      <c r="F7" s="25" t="s">
        <v>59</v>
      </c>
    </row>
    <row r="8" spans="1:6" ht="25.5" customHeight="1">
      <c r="A8" s="26" t="s">
        <v>18</v>
      </c>
      <c r="B8" s="27">
        <f>B9+B35+B68</f>
        <v>403293</v>
      </c>
      <c r="C8" s="53">
        <f>C9+C35+C68</f>
        <v>433563</v>
      </c>
      <c r="D8" s="53">
        <f>D9+D35+D68</f>
        <v>262390.97988000006</v>
      </c>
      <c r="E8" s="53">
        <f>E9+E35+E68</f>
        <v>128408.93684000001</v>
      </c>
      <c r="F8" s="53">
        <f>F9+F35+F68</f>
        <v>171172.02012</v>
      </c>
    </row>
    <row r="9" spans="1:6" ht="15">
      <c r="A9" s="9" t="s">
        <v>60</v>
      </c>
      <c r="B9" s="10">
        <f>B10+B11+B12+B13+B15+B17+B33+B34</f>
        <v>90875</v>
      </c>
      <c r="C9" s="54">
        <f>C10+C11+C12+C13+C15+C17+C33+C34+C14+C16+C31+C32</f>
        <v>106060</v>
      </c>
      <c r="D9" s="54">
        <f>D10+D11+D12+D13+D15+D17+D33+D34+D14+D16+D31+D32</f>
        <v>40593.20925000001</v>
      </c>
      <c r="E9" s="54">
        <f>E10+E11+E12+E13+E15+E17+E33+E34+E14+E16+E31+E32</f>
        <v>31108.31398</v>
      </c>
      <c r="F9" s="54">
        <f>F10+F11+F12+F13+F15+F17+F33+F34+F14+F16+F31+F32</f>
        <v>65466.79074999999</v>
      </c>
    </row>
    <row r="10" spans="1:6" s="4" customFormat="1" ht="27.75" customHeight="1">
      <c r="A10" s="42" t="s">
        <v>61</v>
      </c>
      <c r="B10" s="30">
        <v>1540</v>
      </c>
      <c r="C10" s="55">
        <v>840</v>
      </c>
      <c r="D10" s="56">
        <v>689.85409</v>
      </c>
      <c r="E10" s="55">
        <v>244.25276</v>
      </c>
      <c r="F10" s="55">
        <f>C10-D10</f>
        <v>150.14590999999996</v>
      </c>
    </row>
    <row r="11" spans="1:6" s="4" customFormat="1" ht="33.75" customHeight="1">
      <c r="A11" s="42" t="s">
        <v>62</v>
      </c>
      <c r="B11" s="30">
        <v>3100</v>
      </c>
      <c r="C11" s="55">
        <v>1700</v>
      </c>
      <c r="D11" s="56">
        <v>1348.36872</v>
      </c>
      <c r="E11" s="55">
        <v>1298.24822</v>
      </c>
      <c r="F11" s="55">
        <f aca="true" t="shared" si="0" ref="F11:F61">C11-D11</f>
        <v>351.63128000000006</v>
      </c>
    </row>
    <row r="12" spans="1:6" s="4" customFormat="1" ht="24.75" customHeight="1">
      <c r="A12" s="42" t="s">
        <v>63</v>
      </c>
      <c r="B12" s="30">
        <v>15910</v>
      </c>
      <c r="C12" s="55">
        <v>25500</v>
      </c>
      <c r="D12" s="56">
        <v>24648.21686</v>
      </c>
      <c r="E12" s="55">
        <v>0</v>
      </c>
      <c r="F12" s="55">
        <f t="shared" si="0"/>
        <v>851.7831399999995</v>
      </c>
    </row>
    <row r="13" spans="1:6" s="4" customFormat="1" ht="28.5" customHeight="1">
      <c r="A13" s="42" t="s">
        <v>64</v>
      </c>
      <c r="B13" s="30">
        <v>50990</v>
      </c>
      <c r="C13" s="55">
        <v>15910</v>
      </c>
      <c r="D13" s="56">
        <v>3052.16912</v>
      </c>
      <c r="E13" s="55">
        <v>18715.713</v>
      </c>
      <c r="F13" s="55">
        <f t="shared" si="0"/>
        <v>12857.83088</v>
      </c>
    </row>
    <row r="14" spans="1:6" s="4" customFormat="1" ht="23.25" customHeight="1">
      <c r="A14" s="42" t="s">
        <v>65</v>
      </c>
      <c r="B14" s="32"/>
      <c r="C14" s="57">
        <v>10000</v>
      </c>
      <c r="D14" s="56">
        <v>1629.98792</v>
      </c>
      <c r="E14" s="57">
        <v>419.1</v>
      </c>
      <c r="F14" s="55">
        <f t="shared" si="0"/>
        <v>8370.01208</v>
      </c>
    </row>
    <row r="15" spans="1:6" s="4" customFormat="1" ht="24.75" customHeight="1">
      <c r="A15" s="43" t="s">
        <v>56</v>
      </c>
      <c r="B15" s="32"/>
      <c r="C15" s="57">
        <v>2000</v>
      </c>
      <c r="D15" s="57">
        <v>1616.02863</v>
      </c>
      <c r="E15" s="57"/>
      <c r="F15" s="55">
        <f t="shared" si="0"/>
        <v>383.97137</v>
      </c>
    </row>
    <row r="16" spans="1:6" s="4" customFormat="1" ht="24" customHeight="1">
      <c r="A16" s="43" t="s">
        <v>71</v>
      </c>
      <c r="B16" s="33">
        <v>25000</v>
      </c>
      <c r="C16" s="55">
        <v>1591</v>
      </c>
      <c r="D16" s="56">
        <v>1407.12415</v>
      </c>
      <c r="E16" s="55"/>
      <c r="F16" s="55">
        <f t="shared" si="0"/>
        <v>183.8758499999999</v>
      </c>
    </row>
    <row r="17" spans="1:6" s="4" customFormat="1" ht="24" customHeight="1">
      <c r="A17" s="43" t="s">
        <v>66</v>
      </c>
      <c r="B17" s="30">
        <v>15000</v>
      </c>
      <c r="C17" s="55">
        <v>37900</v>
      </c>
      <c r="D17" s="55"/>
      <c r="E17" s="55">
        <v>0</v>
      </c>
      <c r="F17" s="55">
        <f t="shared" si="0"/>
        <v>37900</v>
      </c>
    </row>
    <row r="18" spans="1:6" s="4" customFormat="1" ht="18" customHeight="1" hidden="1">
      <c r="A18" s="8" t="s">
        <v>1</v>
      </c>
      <c r="B18" s="12" t="e">
        <f>B10+B12+B13+#REF!+#REF!+B14+B15+B17+18331</f>
        <v>#REF!</v>
      </c>
      <c r="C18" s="58" t="e">
        <f>C10+C12+C13+#REF!+#REF!+C14+C15+C17+18331</f>
        <v>#REF!</v>
      </c>
      <c r="D18" s="59"/>
      <c r="E18" s="59" t="e">
        <f>E10+E12+E13+#REF!+#REF!+E14+E15+E17+18331</f>
        <v>#REF!</v>
      </c>
      <c r="F18" s="55" t="e">
        <f t="shared" si="0"/>
        <v>#REF!</v>
      </c>
    </row>
    <row r="19" spans="1:6" s="4" customFormat="1" ht="88.5" customHeight="1" hidden="1">
      <c r="A19" s="13" t="s">
        <v>2</v>
      </c>
      <c r="B19" s="12"/>
      <c r="C19" s="58"/>
      <c r="D19" s="59"/>
      <c r="E19" s="59"/>
      <c r="F19" s="55">
        <f t="shared" si="0"/>
        <v>0</v>
      </c>
    </row>
    <row r="20" spans="1:6" s="4" customFormat="1" ht="18" customHeight="1" hidden="1">
      <c r="A20" s="11" t="s">
        <v>3</v>
      </c>
      <c r="B20" s="14"/>
      <c r="C20" s="60"/>
      <c r="D20" s="61"/>
      <c r="E20" s="61"/>
      <c r="F20" s="55">
        <f t="shared" si="0"/>
        <v>0</v>
      </c>
    </row>
    <row r="21" spans="1:6" s="4" customFormat="1" ht="32.25" customHeight="1" hidden="1">
      <c r="A21" s="15" t="s">
        <v>4</v>
      </c>
      <c r="B21" s="14">
        <v>0</v>
      </c>
      <c r="C21" s="60">
        <v>0</v>
      </c>
      <c r="D21" s="61"/>
      <c r="E21" s="61">
        <v>0</v>
      </c>
      <c r="F21" s="55">
        <f t="shared" si="0"/>
        <v>0</v>
      </c>
    </row>
    <row r="22" spans="1:6" s="4" customFormat="1" ht="30.75" customHeight="1" hidden="1">
      <c r="A22" s="15" t="s">
        <v>5</v>
      </c>
      <c r="B22" s="14">
        <v>2300</v>
      </c>
      <c r="C22" s="60">
        <v>2300</v>
      </c>
      <c r="D22" s="61"/>
      <c r="E22" s="61">
        <v>2300</v>
      </c>
      <c r="F22" s="55">
        <f t="shared" si="0"/>
        <v>2300</v>
      </c>
    </row>
    <row r="23" spans="1:6" s="4" customFormat="1" ht="27" customHeight="1" hidden="1">
      <c r="A23" s="15" t="s">
        <v>6</v>
      </c>
      <c r="B23" s="14">
        <v>500</v>
      </c>
      <c r="C23" s="60">
        <v>500</v>
      </c>
      <c r="D23" s="61"/>
      <c r="E23" s="61">
        <v>500</v>
      </c>
      <c r="F23" s="55">
        <f t="shared" si="0"/>
        <v>500</v>
      </c>
    </row>
    <row r="24" spans="1:6" s="4" customFormat="1" ht="33" customHeight="1" hidden="1">
      <c r="A24" s="15" t="s">
        <v>7</v>
      </c>
      <c r="B24" s="14">
        <v>1500</v>
      </c>
      <c r="C24" s="60">
        <v>1500</v>
      </c>
      <c r="D24" s="61"/>
      <c r="E24" s="61">
        <v>1500</v>
      </c>
      <c r="F24" s="55">
        <f t="shared" si="0"/>
        <v>1500</v>
      </c>
    </row>
    <row r="25" spans="1:6" s="4" customFormat="1" ht="42" customHeight="1" hidden="1">
      <c r="A25" s="16" t="s">
        <v>8</v>
      </c>
      <c r="B25" s="14"/>
      <c r="C25" s="60"/>
      <c r="D25" s="61"/>
      <c r="E25" s="61"/>
      <c r="F25" s="55">
        <f t="shared" si="0"/>
        <v>0</v>
      </c>
    </row>
    <row r="26" spans="1:6" s="4" customFormat="1" ht="39.75" customHeight="1" hidden="1">
      <c r="A26" s="16" t="s">
        <v>9</v>
      </c>
      <c r="B26" s="14">
        <v>1600</v>
      </c>
      <c r="C26" s="60">
        <v>1600</v>
      </c>
      <c r="D26" s="61"/>
      <c r="E26" s="61">
        <v>1600</v>
      </c>
      <c r="F26" s="55">
        <f t="shared" si="0"/>
        <v>1600</v>
      </c>
    </row>
    <row r="27" spans="1:6" s="4" customFormat="1" ht="15" customHeight="1" hidden="1">
      <c r="A27" s="8" t="s">
        <v>1</v>
      </c>
      <c r="B27" s="12">
        <v>0</v>
      </c>
      <c r="C27" s="58">
        <v>0</v>
      </c>
      <c r="D27" s="59"/>
      <c r="E27" s="59">
        <v>0</v>
      </c>
      <c r="F27" s="55">
        <f t="shared" si="0"/>
        <v>0</v>
      </c>
    </row>
    <row r="28" spans="1:6" s="4" customFormat="1" ht="30" customHeight="1" hidden="1">
      <c r="A28" s="13" t="s">
        <v>10</v>
      </c>
      <c r="B28" s="14"/>
      <c r="C28" s="60"/>
      <c r="D28" s="61"/>
      <c r="E28" s="61"/>
      <c r="F28" s="55">
        <f t="shared" si="0"/>
        <v>0</v>
      </c>
    </row>
    <row r="29" spans="1:6" s="4" customFormat="1" ht="15" customHeight="1" hidden="1">
      <c r="A29" s="11" t="s">
        <v>3</v>
      </c>
      <c r="B29" s="14"/>
      <c r="C29" s="60"/>
      <c r="D29" s="61"/>
      <c r="E29" s="61"/>
      <c r="F29" s="55">
        <f t="shared" si="0"/>
        <v>0</v>
      </c>
    </row>
    <row r="30" spans="1:6" s="4" customFormat="1" ht="15" customHeight="1" hidden="1">
      <c r="A30" s="15" t="s">
        <v>4</v>
      </c>
      <c r="B30" s="14">
        <v>700</v>
      </c>
      <c r="C30" s="60">
        <v>700</v>
      </c>
      <c r="D30" s="61"/>
      <c r="E30" s="61">
        <v>700</v>
      </c>
      <c r="F30" s="55">
        <f t="shared" si="0"/>
        <v>700</v>
      </c>
    </row>
    <row r="31" spans="1:6" s="4" customFormat="1" ht="30">
      <c r="A31" s="43" t="s">
        <v>67</v>
      </c>
      <c r="B31" s="14">
        <f>3341+6090</f>
        <v>9431</v>
      </c>
      <c r="C31" s="55">
        <v>1248</v>
      </c>
      <c r="D31" s="62"/>
      <c r="E31" s="62">
        <f>3341+6090</f>
        <v>9431</v>
      </c>
      <c r="F31" s="55">
        <f t="shared" si="0"/>
        <v>1248</v>
      </c>
    </row>
    <row r="32" spans="1:6" s="4" customFormat="1" ht="15">
      <c r="A32" s="43" t="s">
        <v>68</v>
      </c>
      <c r="B32" s="14">
        <v>1000</v>
      </c>
      <c r="C32" s="55">
        <v>5374</v>
      </c>
      <c r="D32" s="63">
        <v>3832.59324</v>
      </c>
      <c r="E32" s="62">
        <v>1000</v>
      </c>
      <c r="F32" s="55">
        <f t="shared" si="0"/>
        <v>1541.4067599999998</v>
      </c>
    </row>
    <row r="33" spans="1:6" s="4" customFormat="1" ht="15">
      <c r="A33" s="43" t="s">
        <v>69</v>
      </c>
      <c r="B33" s="17">
        <v>2744</v>
      </c>
      <c r="C33" s="57">
        <v>2497</v>
      </c>
      <c r="D33" s="63">
        <v>2368.86652</v>
      </c>
      <c r="E33" s="64"/>
      <c r="F33" s="55">
        <f t="shared" si="0"/>
        <v>128.13347999999996</v>
      </c>
    </row>
    <row r="34" spans="1:6" s="4" customFormat="1" ht="45">
      <c r="A34" s="43" t="s">
        <v>70</v>
      </c>
      <c r="B34" s="17">
        <v>1591</v>
      </c>
      <c r="C34" s="57">
        <v>1500</v>
      </c>
      <c r="D34" s="64"/>
      <c r="E34" s="64"/>
      <c r="F34" s="55">
        <f t="shared" si="0"/>
        <v>1500</v>
      </c>
    </row>
    <row r="35" spans="1:6" s="4" customFormat="1" ht="15">
      <c r="A35" s="9" t="s">
        <v>22</v>
      </c>
      <c r="B35" s="27">
        <f>SUM(B36:B61)</f>
        <v>294418</v>
      </c>
      <c r="C35" s="53">
        <f>SUM(C36:C61)</f>
        <v>293373</v>
      </c>
      <c r="D35" s="53">
        <f>SUM(D36:D61)</f>
        <v>202469.57250000004</v>
      </c>
      <c r="E35" s="53">
        <f>SUM(E36:E61)</f>
        <v>85698.65990000001</v>
      </c>
      <c r="F35" s="53">
        <f>SUM(F36:F61)</f>
        <v>90903.4275</v>
      </c>
    </row>
    <row r="36" spans="1:6" s="4" customFormat="1" ht="30" customHeight="1">
      <c r="A36" s="31" t="s">
        <v>32</v>
      </c>
      <c r="B36" s="30">
        <v>83875</v>
      </c>
      <c r="C36" s="55">
        <v>83875</v>
      </c>
      <c r="D36" s="56">
        <v>54379.23534</v>
      </c>
      <c r="E36" s="55">
        <v>29995.33145</v>
      </c>
      <c r="F36" s="55">
        <f t="shared" si="0"/>
        <v>29495.76466</v>
      </c>
    </row>
    <row r="37" spans="1:6" s="4" customFormat="1" ht="27" customHeight="1">
      <c r="A37" s="31" t="s">
        <v>11</v>
      </c>
      <c r="B37" s="30">
        <v>25000</v>
      </c>
      <c r="C37" s="55">
        <v>25000</v>
      </c>
      <c r="D37" s="56">
        <v>21459.89086</v>
      </c>
      <c r="E37" s="55">
        <v>10191.40576</v>
      </c>
      <c r="F37" s="55">
        <f t="shared" si="0"/>
        <v>3540.1091400000005</v>
      </c>
    </row>
    <row r="38" spans="1:6" s="4" customFormat="1" ht="24.75" customHeight="1">
      <c r="A38" s="31" t="s">
        <v>33</v>
      </c>
      <c r="B38" s="30">
        <v>72925</v>
      </c>
      <c r="C38" s="55">
        <v>72925</v>
      </c>
      <c r="D38" s="56">
        <v>72772.52711</v>
      </c>
      <c r="E38" s="55">
        <v>38288.55926</v>
      </c>
      <c r="F38" s="55">
        <f t="shared" si="0"/>
        <v>152.47289000000455</v>
      </c>
    </row>
    <row r="39" spans="1:6" s="4" customFormat="1" ht="39" customHeight="1">
      <c r="A39" s="31" t="s">
        <v>30</v>
      </c>
      <c r="B39" s="30">
        <v>7150</v>
      </c>
      <c r="C39" s="55">
        <v>7150</v>
      </c>
      <c r="D39" s="56">
        <v>2255.70634</v>
      </c>
      <c r="E39" s="55">
        <v>1063.1076</v>
      </c>
      <c r="F39" s="55">
        <f t="shared" si="0"/>
        <v>4894.293659999999</v>
      </c>
    </row>
    <row r="40" spans="1:6" s="4" customFormat="1" ht="25.5">
      <c r="A40" s="31" t="s">
        <v>31</v>
      </c>
      <c r="B40" s="30">
        <v>15000</v>
      </c>
      <c r="C40" s="55">
        <v>15000</v>
      </c>
      <c r="D40" s="56">
        <v>4578.65914</v>
      </c>
      <c r="E40" s="55">
        <v>1532.47223</v>
      </c>
      <c r="F40" s="55">
        <f t="shared" si="0"/>
        <v>10421.34086</v>
      </c>
    </row>
    <row r="41" spans="1:6" s="4" customFormat="1" ht="25.5" hidden="1">
      <c r="A41" s="31" t="s">
        <v>15</v>
      </c>
      <c r="B41" s="30">
        <v>29410</v>
      </c>
      <c r="C41" s="55"/>
      <c r="D41" s="55"/>
      <c r="E41" s="55"/>
      <c r="F41" s="55">
        <f t="shared" si="0"/>
        <v>0</v>
      </c>
    </row>
    <row r="42" spans="1:6" s="4" customFormat="1" ht="25.5">
      <c r="A42" s="31" t="s">
        <v>17</v>
      </c>
      <c r="B42" s="30">
        <v>4565</v>
      </c>
      <c r="C42" s="55">
        <v>4565</v>
      </c>
      <c r="D42" s="56">
        <v>4356.65112</v>
      </c>
      <c r="E42" s="55">
        <v>1290</v>
      </c>
      <c r="F42" s="55">
        <f t="shared" si="0"/>
        <v>208.34887999999955</v>
      </c>
    </row>
    <row r="43" spans="1:6" s="4" customFormat="1" ht="58.5" customHeight="1">
      <c r="A43" s="31" t="s">
        <v>14</v>
      </c>
      <c r="B43" s="30">
        <v>27169</v>
      </c>
      <c r="C43" s="55">
        <v>27169</v>
      </c>
      <c r="D43" s="56">
        <v>3380.84542</v>
      </c>
      <c r="E43" s="55">
        <v>2900</v>
      </c>
      <c r="F43" s="55">
        <f t="shared" si="0"/>
        <v>23788.15458</v>
      </c>
    </row>
    <row r="44" spans="1:6" s="4" customFormat="1" ht="15">
      <c r="A44" s="31" t="s">
        <v>13</v>
      </c>
      <c r="B44" s="30">
        <v>14500</v>
      </c>
      <c r="C44" s="55">
        <v>14500</v>
      </c>
      <c r="D44" s="56">
        <v>13543.81462</v>
      </c>
      <c r="E44" s="55"/>
      <c r="F44" s="55">
        <f t="shared" si="0"/>
        <v>956.1853800000008</v>
      </c>
    </row>
    <row r="45" spans="1:6" s="4" customFormat="1" ht="15" hidden="1">
      <c r="A45" s="31" t="s">
        <v>12</v>
      </c>
      <c r="B45" s="30"/>
      <c r="C45" s="55"/>
      <c r="D45" s="56"/>
      <c r="E45" s="55"/>
      <c r="F45" s="55">
        <f t="shared" si="0"/>
        <v>0</v>
      </c>
    </row>
    <row r="46" spans="1:6" s="4" customFormat="1" ht="25.5">
      <c r="A46" s="34" t="s">
        <v>38</v>
      </c>
      <c r="B46" s="17">
        <v>951</v>
      </c>
      <c r="C46" s="57">
        <v>951</v>
      </c>
      <c r="D46" s="56">
        <v>912.55182</v>
      </c>
      <c r="E46" s="57">
        <v>169.15182</v>
      </c>
      <c r="F46" s="55">
        <f t="shared" si="0"/>
        <v>38.44817999999998</v>
      </c>
    </row>
    <row r="47" spans="1:6" s="4" customFormat="1" ht="25.5">
      <c r="A47" s="34" t="s">
        <v>39</v>
      </c>
      <c r="B47" s="17">
        <v>1852</v>
      </c>
      <c r="C47" s="57">
        <v>1500</v>
      </c>
      <c r="D47" s="56">
        <v>873.96389</v>
      </c>
      <c r="E47" s="57">
        <v>155.50436</v>
      </c>
      <c r="F47" s="55">
        <f t="shared" si="0"/>
        <v>626.03611</v>
      </c>
    </row>
    <row r="48" spans="1:6" s="4" customFormat="1" ht="25.5">
      <c r="A48" s="34" t="s">
        <v>43</v>
      </c>
      <c r="B48" s="17">
        <v>3450</v>
      </c>
      <c r="C48" s="57">
        <v>3450</v>
      </c>
      <c r="D48" s="56">
        <v>1245.37</v>
      </c>
      <c r="E48" s="57"/>
      <c r="F48" s="55">
        <f t="shared" si="0"/>
        <v>2204.63</v>
      </c>
    </row>
    <row r="49" spans="1:6" s="4" customFormat="1" ht="25.5" hidden="1">
      <c r="A49" s="34" t="s">
        <v>44</v>
      </c>
      <c r="B49" s="17">
        <v>951</v>
      </c>
      <c r="C49" s="57"/>
      <c r="D49" s="57"/>
      <c r="E49" s="57"/>
      <c r="F49" s="55">
        <f t="shared" si="0"/>
        <v>0</v>
      </c>
    </row>
    <row r="50" spans="1:6" s="4" customFormat="1" ht="25.5" hidden="1">
      <c r="A50" s="34" t="s">
        <v>45</v>
      </c>
      <c r="B50" s="17">
        <v>731</v>
      </c>
      <c r="C50" s="57"/>
      <c r="D50" s="57"/>
      <c r="E50" s="57"/>
      <c r="F50" s="55">
        <f t="shared" si="0"/>
        <v>0</v>
      </c>
    </row>
    <row r="51" spans="1:6" s="4" customFormat="1" ht="25.5">
      <c r="A51" s="34" t="s">
        <v>46</v>
      </c>
      <c r="B51" s="17">
        <v>1590</v>
      </c>
      <c r="C51" s="57">
        <v>1590</v>
      </c>
      <c r="D51" s="56">
        <v>1588.12742</v>
      </c>
      <c r="E51" s="57">
        <v>113.12742</v>
      </c>
      <c r="F51" s="55">
        <f t="shared" si="0"/>
        <v>1.8725799999999708</v>
      </c>
    </row>
    <row r="52" spans="1:6" s="4" customFormat="1" ht="25.5">
      <c r="A52" s="34" t="s">
        <v>47</v>
      </c>
      <c r="B52" s="17">
        <v>1700</v>
      </c>
      <c r="C52" s="57">
        <v>1700</v>
      </c>
      <c r="D52" s="57"/>
      <c r="E52" s="57"/>
      <c r="F52" s="55">
        <f t="shared" si="0"/>
        <v>1700</v>
      </c>
    </row>
    <row r="53" spans="1:6" s="4" customFormat="1" ht="25.5">
      <c r="A53" s="34" t="s">
        <v>48</v>
      </c>
      <c r="B53" s="17">
        <v>1149</v>
      </c>
      <c r="C53" s="57">
        <v>1149</v>
      </c>
      <c r="D53" s="57"/>
      <c r="E53" s="57"/>
      <c r="F53" s="55">
        <f t="shared" si="0"/>
        <v>1149</v>
      </c>
    </row>
    <row r="54" spans="1:6" s="4" customFormat="1" ht="26.25">
      <c r="A54" s="44" t="s">
        <v>72</v>
      </c>
      <c r="B54" s="41"/>
      <c r="C54" s="65">
        <v>6740</v>
      </c>
      <c r="D54" s="56">
        <v>1629.2791</v>
      </c>
      <c r="E54" s="66"/>
      <c r="F54" s="55">
        <f t="shared" si="0"/>
        <v>5110.7209</v>
      </c>
    </row>
    <row r="55" spans="1:6" s="4" customFormat="1" ht="26.25">
      <c r="A55" s="44" t="s">
        <v>73</v>
      </c>
      <c r="B55" s="41"/>
      <c r="C55" s="65">
        <v>6600</v>
      </c>
      <c r="D55" s="56">
        <v>2354.36196</v>
      </c>
      <c r="E55" s="66"/>
      <c r="F55" s="55">
        <f t="shared" si="0"/>
        <v>4245.63804</v>
      </c>
    </row>
    <row r="56" spans="1:6" s="4" customFormat="1" ht="26.25">
      <c r="A56" s="44" t="s">
        <v>74</v>
      </c>
      <c r="B56" s="41"/>
      <c r="C56" s="65">
        <v>300</v>
      </c>
      <c r="D56" s="56">
        <v>300</v>
      </c>
      <c r="E56" s="66"/>
      <c r="F56" s="55">
        <f t="shared" si="0"/>
        <v>0</v>
      </c>
    </row>
    <row r="57" spans="1:6" s="4" customFormat="1" ht="26.25">
      <c r="A57" s="44" t="s">
        <v>75</v>
      </c>
      <c r="B57" s="41"/>
      <c r="C57" s="65">
        <v>7950</v>
      </c>
      <c r="D57" s="56">
        <v>7927.14088</v>
      </c>
      <c r="E57" s="66"/>
      <c r="F57" s="55">
        <f t="shared" si="0"/>
        <v>22.859120000000075</v>
      </c>
    </row>
    <row r="58" spans="1:6" s="4" customFormat="1" ht="26.25">
      <c r="A58" s="44" t="s">
        <v>76</v>
      </c>
      <c r="B58" s="41"/>
      <c r="C58" s="65">
        <v>1542</v>
      </c>
      <c r="D58" s="56">
        <v>1464.99832</v>
      </c>
      <c r="E58" s="66"/>
      <c r="F58" s="55">
        <f t="shared" si="0"/>
        <v>77.00168000000008</v>
      </c>
    </row>
    <row r="59" spans="1:6" s="4" customFormat="1" ht="26.25">
      <c r="A59" s="44" t="s">
        <v>77</v>
      </c>
      <c r="B59" s="41"/>
      <c r="C59" s="65">
        <v>2607</v>
      </c>
      <c r="D59" s="56">
        <v>1416.9993</v>
      </c>
      <c r="E59" s="66"/>
      <c r="F59" s="55">
        <f t="shared" si="0"/>
        <v>1190.0007</v>
      </c>
    </row>
    <row r="60" spans="1:6" s="4" customFormat="1" ht="26.25">
      <c r="A60" s="44" t="s">
        <v>78</v>
      </c>
      <c r="B60" s="41"/>
      <c r="C60" s="65">
        <v>4660</v>
      </c>
      <c r="D60" s="56">
        <v>4655.07286</v>
      </c>
      <c r="E60" s="66"/>
      <c r="F60" s="55">
        <f t="shared" si="0"/>
        <v>4.927139999999781</v>
      </c>
    </row>
    <row r="61" spans="1:6" s="4" customFormat="1" ht="25.5">
      <c r="A61" s="31" t="s">
        <v>49</v>
      </c>
      <c r="B61" s="45">
        <f>B62+B63+B64+B65+B66+B67</f>
        <v>2450</v>
      </c>
      <c r="C61" s="57">
        <v>2450</v>
      </c>
      <c r="D61" s="56">
        <v>1374.377</v>
      </c>
      <c r="E61" s="57"/>
      <c r="F61" s="55">
        <f t="shared" si="0"/>
        <v>1075.623</v>
      </c>
    </row>
    <row r="62" spans="1:6" s="4" customFormat="1" ht="25.5" hidden="1">
      <c r="A62" s="31" t="s">
        <v>24</v>
      </c>
      <c r="B62" s="18">
        <v>500</v>
      </c>
      <c r="C62" s="67"/>
      <c r="D62" s="67"/>
      <c r="E62" s="67"/>
      <c r="F62" s="67"/>
    </row>
    <row r="63" spans="1:6" s="4" customFormat="1" ht="25.5" hidden="1">
      <c r="A63" s="31" t="s">
        <v>25</v>
      </c>
      <c r="B63" s="18">
        <v>300</v>
      </c>
      <c r="C63" s="67"/>
      <c r="D63" s="67"/>
      <c r="E63" s="67"/>
      <c r="F63" s="67"/>
    </row>
    <row r="64" spans="1:6" s="4" customFormat="1" ht="25.5" hidden="1">
      <c r="A64" s="31" t="s">
        <v>26</v>
      </c>
      <c r="B64" s="18">
        <v>500</v>
      </c>
      <c r="C64" s="67"/>
      <c r="D64" s="67"/>
      <c r="E64" s="67"/>
      <c r="F64" s="67"/>
    </row>
    <row r="65" spans="1:6" s="4" customFormat="1" ht="15" hidden="1">
      <c r="A65" s="31" t="s">
        <v>27</v>
      </c>
      <c r="B65" s="18">
        <v>350</v>
      </c>
      <c r="C65" s="67"/>
      <c r="D65" s="67"/>
      <c r="E65" s="67"/>
      <c r="F65" s="67"/>
    </row>
    <row r="66" spans="1:6" s="4" customFormat="1" ht="25.5" hidden="1">
      <c r="A66" s="31" t="s">
        <v>28</v>
      </c>
      <c r="B66" s="18">
        <v>300</v>
      </c>
      <c r="C66" s="67"/>
      <c r="D66" s="67"/>
      <c r="E66" s="67"/>
      <c r="F66" s="67"/>
    </row>
    <row r="67" spans="1:6" s="4" customFormat="1" ht="25.5" hidden="1">
      <c r="A67" s="31" t="s">
        <v>29</v>
      </c>
      <c r="B67" s="18">
        <v>500</v>
      </c>
      <c r="C67" s="67"/>
      <c r="D67" s="67"/>
      <c r="E67" s="67"/>
      <c r="F67" s="67"/>
    </row>
    <row r="68" spans="1:6" s="4" customFormat="1" ht="15.75" customHeight="1">
      <c r="A68" s="9" t="s">
        <v>23</v>
      </c>
      <c r="B68" s="10">
        <f>B69</f>
        <v>18000</v>
      </c>
      <c r="C68" s="54">
        <f>C69+C70+C71+C72+C73</f>
        <v>34130</v>
      </c>
      <c r="D68" s="54">
        <f>D69+D70+D71+D72+D73</f>
        <v>19328.19813</v>
      </c>
      <c r="E68" s="54">
        <f>E69+E70+E71+E72+E73</f>
        <v>11601.96296</v>
      </c>
      <c r="F68" s="54">
        <f>F69+F70+F71+F72+F73</f>
        <v>14801.80187</v>
      </c>
    </row>
    <row r="69" spans="1:6" s="4" customFormat="1" ht="21" customHeight="1">
      <c r="A69" s="31" t="s">
        <v>16</v>
      </c>
      <c r="B69" s="30">
        <v>18000</v>
      </c>
      <c r="C69" s="55">
        <v>18000</v>
      </c>
      <c r="D69" s="56">
        <v>15574.36181</v>
      </c>
      <c r="E69" s="55">
        <v>10509.96296</v>
      </c>
      <c r="F69" s="55">
        <f>C69-D69</f>
        <v>2425.6381899999997</v>
      </c>
    </row>
    <row r="70" spans="1:6" s="4" customFormat="1" ht="23.25" customHeight="1">
      <c r="A70" s="34" t="s">
        <v>40</v>
      </c>
      <c r="B70" s="30"/>
      <c r="C70" s="55">
        <v>620</v>
      </c>
      <c r="D70" s="56">
        <v>534.54</v>
      </c>
      <c r="E70" s="55">
        <v>171</v>
      </c>
      <c r="F70" s="55">
        <f>C70-D70</f>
        <v>85.46000000000004</v>
      </c>
    </row>
    <row r="71" spans="1:6" s="4" customFormat="1" ht="24.75" customHeight="1">
      <c r="A71" s="34" t="s">
        <v>41</v>
      </c>
      <c r="B71" s="30"/>
      <c r="C71" s="55">
        <v>620</v>
      </c>
      <c r="D71" s="56">
        <v>534.54</v>
      </c>
      <c r="E71" s="55">
        <v>171</v>
      </c>
      <c r="F71" s="55">
        <f>C71-D71</f>
        <v>85.46000000000004</v>
      </c>
    </row>
    <row r="72" spans="1:6" s="4" customFormat="1" ht="24" customHeight="1">
      <c r="A72" s="34" t="s">
        <v>42</v>
      </c>
      <c r="B72" s="30"/>
      <c r="C72" s="55">
        <v>2760</v>
      </c>
      <c r="D72" s="55">
        <v>750</v>
      </c>
      <c r="E72" s="55">
        <v>750</v>
      </c>
      <c r="F72" s="55">
        <f>C72-D72</f>
        <v>2010</v>
      </c>
    </row>
    <row r="73" spans="1:6" s="4" customFormat="1" ht="24" customHeight="1">
      <c r="A73" s="46" t="s">
        <v>79</v>
      </c>
      <c r="B73" s="47"/>
      <c r="C73" s="68">
        <v>12130</v>
      </c>
      <c r="D73" s="56">
        <v>1934.75632</v>
      </c>
      <c r="E73" s="69"/>
      <c r="F73" s="55">
        <f>C73-D73</f>
        <v>10195.24368</v>
      </c>
    </row>
    <row r="74" spans="1:6" s="4" customFormat="1" ht="15">
      <c r="A74" s="26" t="s">
        <v>50</v>
      </c>
      <c r="B74" s="27">
        <f>B75+B77</f>
        <v>6741</v>
      </c>
      <c r="C74" s="53">
        <f>C75+C77+C79+C81</f>
        <v>3191</v>
      </c>
      <c r="D74" s="53">
        <f>D75+D77+D79+D81</f>
        <v>1650</v>
      </c>
      <c r="E74" s="53">
        <f>E75+E77+E79+E81</f>
        <v>375</v>
      </c>
      <c r="F74" s="53">
        <f>F75+F77+F79+F81</f>
        <v>1541</v>
      </c>
    </row>
    <row r="75" spans="1:6" s="4" customFormat="1" ht="15" hidden="1">
      <c r="A75" s="19" t="s">
        <v>34</v>
      </c>
      <c r="B75" s="36">
        <f>B76</f>
        <v>5150</v>
      </c>
      <c r="C75" s="70">
        <f>C76</f>
        <v>0</v>
      </c>
      <c r="D75" s="70">
        <f>D76</f>
        <v>0</v>
      </c>
      <c r="E75" s="70">
        <f>E76</f>
        <v>0</v>
      </c>
      <c r="F75" s="70">
        <f>F76</f>
        <v>0</v>
      </c>
    </row>
    <row r="76" spans="1:6" s="4" customFormat="1" ht="25.5" hidden="1">
      <c r="A76" s="34" t="s">
        <v>35</v>
      </c>
      <c r="B76" s="35">
        <v>5150</v>
      </c>
      <c r="C76" s="57"/>
      <c r="D76" s="57"/>
      <c r="E76" s="57"/>
      <c r="F76" s="57"/>
    </row>
    <row r="77" spans="1:6" s="4" customFormat="1" ht="15">
      <c r="A77" s="19" t="s">
        <v>91</v>
      </c>
      <c r="B77" s="36">
        <f>B78</f>
        <v>1591</v>
      </c>
      <c r="C77" s="70">
        <f>C78</f>
        <v>1591</v>
      </c>
      <c r="D77" s="70">
        <f>D78</f>
        <v>1250</v>
      </c>
      <c r="E77" s="70">
        <f>E78</f>
        <v>375</v>
      </c>
      <c r="F77" s="70">
        <f>F78</f>
        <v>341</v>
      </c>
    </row>
    <row r="78" spans="1:6" s="4" customFormat="1" ht="25.5">
      <c r="A78" s="34" t="s">
        <v>36</v>
      </c>
      <c r="B78" s="35">
        <v>1591</v>
      </c>
      <c r="C78" s="57">
        <v>1591</v>
      </c>
      <c r="D78" s="57">
        <v>1250</v>
      </c>
      <c r="E78" s="57">
        <v>375</v>
      </c>
      <c r="F78" s="55">
        <f>C78-D78</f>
        <v>341</v>
      </c>
    </row>
    <row r="79" spans="1:6" s="4" customFormat="1" ht="15">
      <c r="A79" s="19" t="s">
        <v>82</v>
      </c>
      <c r="B79" s="50"/>
      <c r="C79" s="70">
        <f>C80</f>
        <v>400</v>
      </c>
      <c r="D79" s="70">
        <f>D80</f>
        <v>400</v>
      </c>
      <c r="E79" s="70">
        <f>E80</f>
        <v>0</v>
      </c>
      <c r="F79" s="70">
        <f>F80</f>
        <v>0</v>
      </c>
    </row>
    <row r="80" spans="1:6" s="4" customFormat="1" ht="25.5">
      <c r="A80" s="46" t="s">
        <v>80</v>
      </c>
      <c r="B80" s="49"/>
      <c r="C80" s="55">
        <v>400</v>
      </c>
      <c r="D80" s="69">
        <v>400</v>
      </c>
      <c r="E80" s="69"/>
      <c r="F80" s="55">
        <f>C80-D80</f>
        <v>0</v>
      </c>
    </row>
    <row r="81" spans="1:6" s="4" customFormat="1" ht="15">
      <c r="A81" s="19" t="s">
        <v>93</v>
      </c>
      <c r="B81" s="49"/>
      <c r="C81" s="70">
        <f>C82</f>
        <v>1200</v>
      </c>
      <c r="D81" s="70">
        <f>D82</f>
        <v>0</v>
      </c>
      <c r="E81" s="70">
        <f>E82</f>
        <v>0</v>
      </c>
      <c r="F81" s="70">
        <f>F82</f>
        <v>1200</v>
      </c>
    </row>
    <row r="82" spans="1:6" s="4" customFormat="1" ht="25.5">
      <c r="A82" s="46" t="s">
        <v>81</v>
      </c>
      <c r="B82" s="49"/>
      <c r="C82" s="55">
        <v>1200</v>
      </c>
      <c r="D82" s="69"/>
      <c r="E82" s="69"/>
      <c r="F82" s="55">
        <f>C82-D82</f>
        <v>1200</v>
      </c>
    </row>
    <row r="83" spans="1:6" s="4" customFormat="1" ht="27">
      <c r="A83" s="37" t="s">
        <v>52</v>
      </c>
      <c r="B83" s="38">
        <f>B84+B87</f>
        <v>5100</v>
      </c>
      <c r="C83" s="71">
        <f>C84+C87</f>
        <v>5210</v>
      </c>
      <c r="D83" s="71">
        <f>D84+D87</f>
        <v>2384.169</v>
      </c>
      <c r="E83" s="71">
        <f>E84+E87</f>
        <v>175</v>
      </c>
      <c r="F83" s="71">
        <f>F84+F87</f>
        <v>2825.831</v>
      </c>
    </row>
    <row r="84" spans="1:6" s="4" customFormat="1" ht="15">
      <c r="A84" s="19" t="s">
        <v>94</v>
      </c>
      <c r="B84" s="36">
        <f>B86</f>
        <v>0</v>
      </c>
      <c r="C84" s="70">
        <f>C86+C85</f>
        <v>3010</v>
      </c>
      <c r="D84" s="70">
        <f>D86+D85</f>
        <v>1209.169</v>
      </c>
      <c r="E84" s="70">
        <f>E86+E85</f>
        <v>0</v>
      </c>
      <c r="F84" s="70">
        <f>F86+F85</f>
        <v>1800.8310000000001</v>
      </c>
    </row>
    <row r="85" spans="1:6" s="4" customFormat="1" ht="25.5">
      <c r="A85" s="46" t="s">
        <v>83</v>
      </c>
      <c r="B85" s="48"/>
      <c r="C85" s="68">
        <v>500</v>
      </c>
      <c r="D85" s="55">
        <v>109.169</v>
      </c>
      <c r="E85" s="69"/>
      <c r="F85" s="55">
        <f aca="true" t="shared" si="1" ref="F85:F93">C85-D85</f>
        <v>390.831</v>
      </c>
    </row>
    <row r="86" spans="1:6" s="4" customFormat="1" ht="25.5">
      <c r="A86" s="46" t="s">
        <v>84</v>
      </c>
      <c r="B86" s="48"/>
      <c r="C86" s="68">
        <v>2510</v>
      </c>
      <c r="D86" s="55">
        <v>1100</v>
      </c>
      <c r="E86" s="69"/>
      <c r="F86" s="55">
        <f t="shared" si="1"/>
        <v>1410</v>
      </c>
    </row>
    <row r="87" spans="1:6" s="4" customFormat="1" ht="15">
      <c r="A87" s="19" t="s">
        <v>95</v>
      </c>
      <c r="B87" s="36">
        <f>B88</f>
        <v>5100</v>
      </c>
      <c r="C87" s="70">
        <f>C88</f>
        <v>2200</v>
      </c>
      <c r="D87" s="70">
        <f>D88</f>
        <v>1175</v>
      </c>
      <c r="E87" s="70">
        <f>E88</f>
        <v>175</v>
      </c>
      <c r="F87" s="70">
        <f>F88</f>
        <v>1025</v>
      </c>
    </row>
    <row r="88" spans="1:6" s="4" customFormat="1" ht="25.5">
      <c r="A88" s="34" t="s">
        <v>37</v>
      </c>
      <c r="B88" s="35">
        <v>5100</v>
      </c>
      <c r="C88" s="57">
        <v>2200</v>
      </c>
      <c r="D88" s="57">
        <v>1175</v>
      </c>
      <c r="E88" s="57">
        <v>175</v>
      </c>
      <c r="F88" s="55">
        <f t="shared" si="1"/>
        <v>1025</v>
      </c>
    </row>
    <row r="89" spans="1:6" s="4" customFormat="1" ht="15">
      <c r="A89" s="51" t="s">
        <v>88</v>
      </c>
      <c r="B89" s="52"/>
      <c r="C89" s="72">
        <f>C91+C92+C93</f>
        <v>3670</v>
      </c>
      <c r="D89" s="72">
        <f>D91+D92+D93</f>
        <v>1515</v>
      </c>
      <c r="E89" s="72">
        <f>E91+E92+E93</f>
        <v>0</v>
      </c>
      <c r="F89" s="72">
        <f>F91+F92+F93</f>
        <v>2155</v>
      </c>
    </row>
    <row r="90" spans="1:6" s="4" customFormat="1" ht="15">
      <c r="A90" s="19" t="s">
        <v>92</v>
      </c>
      <c r="B90" s="52"/>
      <c r="C90" s="74">
        <f>C91+C92+C93</f>
        <v>3670</v>
      </c>
      <c r="D90" s="74">
        <f>D91+D92+D93</f>
        <v>1515</v>
      </c>
      <c r="E90" s="74">
        <f>E91+E92+E93</f>
        <v>0</v>
      </c>
      <c r="F90" s="74">
        <f>F91+F92+F93</f>
        <v>2155</v>
      </c>
    </row>
    <row r="91" spans="1:6" s="4" customFormat="1" ht="25.5">
      <c r="A91" s="46" t="s">
        <v>85</v>
      </c>
      <c r="B91" s="49"/>
      <c r="C91" s="55">
        <v>800</v>
      </c>
      <c r="D91" s="56">
        <v>680</v>
      </c>
      <c r="E91" s="69"/>
      <c r="F91" s="55">
        <f t="shared" si="1"/>
        <v>120</v>
      </c>
    </row>
    <row r="92" spans="1:6" s="4" customFormat="1" ht="25.5">
      <c r="A92" s="46" t="s">
        <v>86</v>
      </c>
      <c r="B92" s="49"/>
      <c r="C92" s="55">
        <v>370</v>
      </c>
      <c r="D92" s="56">
        <v>335</v>
      </c>
      <c r="E92" s="69"/>
      <c r="F92" s="55">
        <f t="shared" si="1"/>
        <v>35</v>
      </c>
    </row>
    <row r="93" spans="1:6" s="4" customFormat="1" ht="25.5">
      <c r="A93" s="46" t="s">
        <v>87</v>
      </c>
      <c r="B93" s="49"/>
      <c r="C93" s="55">
        <v>2500</v>
      </c>
      <c r="D93" s="56">
        <v>500</v>
      </c>
      <c r="E93" s="69"/>
      <c r="F93" s="55">
        <f t="shared" si="1"/>
        <v>2000</v>
      </c>
    </row>
    <row r="94" spans="1:6" s="4" customFormat="1" ht="24" customHeight="1">
      <c r="A94" s="28" t="s">
        <v>51</v>
      </c>
      <c r="B94" s="29">
        <f>B8+B74+B83</f>
        <v>415134</v>
      </c>
      <c r="C94" s="73">
        <f>C8+C74+C83+C89</f>
        <v>445634</v>
      </c>
      <c r="D94" s="73">
        <f>D8+D74+D83+D89</f>
        <v>267940.14888000005</v>
      </c>
      <c r="E94" s="73">
        <f>E8+E74+E83+E89</f>
        <v>128958.93684000001</v>
      </c>
      <c r="F94" s="73">
        <f>F8+F74+F83+F89</f>
        <v>177693.85112</v>
      </c>
    </row>
    <row r="95" spans="1:2" s="4" customFormat="1" ht="15">
      <c r="A95" s="5"/>
      <c r="B95" s="2"/>
    </row>
    <row r="96" spans="1:2" s="4" customFormat="1" ht="15">
      <c r="A96" s="5"/>
      <c r="B96" s="2"/>
    </row>
    <row r="97" spans="1:2" s="4" customFormat="1" ht="15">
      <c r="A97" s="5"/>
      <c r="B97" s="2"/>
    </row>
    <row r="98" spans="1:2" s="4" customFormat="1" ht="15">
      <c r="A98" s="5"/>
      <c r="B98" s="2"/>
    </row>
    <row r="99" spans="1:2" s="4" customFormat="1" ht="15">
      <c r="A99" s="5"/>
      <c r="B99" s="2"/>
    </row>
    <row r="100" spans="1:2" s="4" customFormat="1" ht="15">
      <c r="A100" s="5"/>
      <c r="B100" s="2"/>
    </row>
    <row r="101" spans="1:2" s="4" customFormat="1" ht="15">
      <c r="A101" s="5"/>
      <c r="B101" s="2"/>
    </row>
    <row r="102" spans="1:2" s="4" customFormat="1" ht="15">
      <c r="A102" s="5"/>
      <c r="B102" s="2"/>
    </row>
    <row r="103" spans="1:2" s="4" customFormat="1" ht="15">
      <c r="A103" s="5"/>
      <c r="B103" s="2"/>
    </row>
    <row r="104" spans="1:2" s="4" customFormat="1" ht="15">
      <c r="A104" s="5"/>
      <c r="B104" s="2"/>
    </row>
    <row r="105" spans="1:2" s="4" customFormat="1" ht="15">
      <c r="A105" s="5"/>
      <c r="B105" s="2"/>
    </row>
    <row r="106" spans="1:2" s="4" customFormat="1" ht="15">
      <c r="A106" s="5"/>
      <c r="B106" s="2"/>
    </row>
    <row r="107" spans="1:2" s="4" customFormat="1" ht="15">
      <c r="A107" s="5"/>
      <c r="B107" s="2"/>
    </row>
    <row r="108" spans="1:2" s="4" customFormat="1" ht="15">
      <c r="A108" s="5"/>
      <c r="B108" s="2"/>
    </row>
    <row r="109" spans="1:2" s="4" customFormat="1" ht="15">
      <c r="A109" s="5"/>
      <c r="B109" s="2"/>
    </row>
    <row r="110" spans="1:2" s="4" customFormat="1" ht="15">
      <c r="A110" s="5"/>
      <c r="B110" s="2"/>
    </row>
    <row r="111" spans="1:2" s="4" customFormat="1" ht="15">
      <c r="A111" s="5"/>
      <c r="B111" s="2"/>
    </row>
    <row r="112" spans="1:2" s="4" customFormat="1" ht="15">
      <c r="A112" s="5"/>
      <c r="B112" s="2"/>
    </row>
    <row r="113" spans="1:2" s="4" customFormat="1" ht="15">
      <c r="A113" s="5"/>
      <c r="B113" s="2"/>
    </row>
    <row r="114" spans="1:2" s="4" customFormat="1" ht="15">
      <c r="A114" s="5"/>
      <c r="B114" s="2"/>
    </row>
    <row r="115" spans="1:2" s="4" customFormat="1" ht="15">
      <c r="A115" s="5"/>
      <c r="B115" s="2"/>
    </row>
    <row r="116" spans="1:2" s="4" customFormat="1" ht="15">
      <c r="A116" s="5"/>
      <c r="B116" s="2"/>
    </row>
    <row r="117" spans="1:2" s="4" customFormat="1" ht="15">
      <c r="A117" s="5"/>
      <c r="B117" s="2"/>
    </row>
    <row r="118" spans="1:2" s="4" customFormat="1" ht="15">
      <c r="A118" s="5"/>
      <c r="B118" s="2"/>
    </row>
    <row r="119" spans="1:2" s="4" customFormat="1" ht="15">
      <c r="A119" s="5"/>
      <c r="B119" s="2"/>
    </row>
    <row r="120" spans="1:2" s="4" customFormat="1" ht="15">
      <c r="A120" s="5"/>
      <c r="B120" s="2"/>
    </row>
    <row r="121" spans="1:2" s="4" customFormat="1" ht="15">
      <c r="A121" s="5"/>
      <c r="B121" s="2"/>
    </row>
    <row r="122" spans="1:2" s="4" customFormat="1" ht="15">
      <c r="A122" s="5"/>
      <c r="B122" s="2"/>
    </row>
    <row r="123" spans="1:2" s="4" customFormat="1" ht="15">
      <c r="A123" s="5"/>
      <c r="B123" s="2"/>
    </row>
    <row r="124" spans="1:2" s="4" customFormat="1" ht="15">
      <c r="A124" s="5"/>
      <c r="B124" s="2"/>
    </row>
    <row r="125" spans="1:2" s="4" customFormat="1" ht="15">
      <c r="A125" s="5"/>
      <c r="B125" s="2"/>
    </row>
    <row r="126" spans="1:2" s="4" customFormat="1" ht="15">
      <c r="A126" s="5"/>
      <c r="B126" s="2"/>
    </row>
    <row r="127" spans="1:2" s="4" customFormat="1" ht="15">
      <c r="A127" s="5"/>
      <c r="B127" s="2"/>
    </row>
    <row r="128" spans="1:2" s="4" customFormat="1" ht="15">
      <c r="A128" s="5"/>
      <c r="B128" s="2"/>
    </row>
    <row r="129" spans="1:2" s="4" customFormat="1" ht="15">
      <c r="A129" s="5"/>
      <c r="B129" s="2"/>
    </row>
    <row r="130" spans="1:2" s="4" customFormat="1" ht="15">
      <c r="A130" s="5"/>
      <c r="B130" s="2"/>
    </row>
    <row r="131" spans="1:2" s="4" customFormat="1" ht="15">
      <c r="A131" s="5"/>
      <c r="B131" s="2"/>
    </row>
    <row r="132" spans="1:2" s="4" customFormat="1" ht="15">
      <c r="A132" s="5"/>
      <c r="B132" s="2"/>
    </row>
    <row r="133" spans="1:2" s="4" customFormat="1" ht="15">
      <c r="A133" s="5"/>
      <c r="B133" s="2"/>
    </row>
    <row r="134" spans="1:2" s="4" customFormat="1" ht="15">
      <c r="A134" s="5"/>
      <c r="B134" s="2"/>
    </row>
    <row r="135" spans="1:2" s="4" customFormat="1" ht="15">
      <c r="A135" s="5"/>
      <c r="B135" s="2"/>
    </row>
    <row r="136" spans="1:2" s="4" customFormat="1" ht="15">
      <c r="A136" s="5"/>
      <c r="B136" s="2"/>
    </row>
    <row r="137" spans="1:2" s="4" customFormat="1" ht="15">
      <c r="A137" s="5"/>
      <c r="B137" s="2"/>
    </row>
    <row r="138" spans="1:2" s="4" customFormat="1" ht="15">
      <c r="A138" s="5"/>
      <c r="B138" s="2"/>
    </row>
    <row r="139" spans="1:2" s="4" customFormat="1" ht="15">
      <c r="A139" s="5"/>
      <c r="B139" s="2"/>
    </row>
    <row r="140" spans="1:2" s="4" customFormat="1" ht="15">
      <c r="A140" s="5"/>
      <c r="B140" s="2"/>
    </row>
    <row r="141" spans="1:2" s="4" customFormat="1" ht="15">
      <c r="A141" s="5"/>
      <c r="B141" s="2"/>
    </row>
    <row r="142" spans="1:2" s="4" customFormat="1" ht="15">
      <c r="A142" s="5"/>
      <c r="B142" s="2"/>
    </row>
    <row r="143" spans="1:2" s="4" customFormat="1" ht="15">
      <c r="A143" s="5"/>
      <c r="B143" s="2"/>
    </row>
    <row r="144" spans="1:2" s="4" customFormat="1" ht="15">
      <c r="A144" s="5"/>
      <c r="B144" s="2"/>
    </row>
    <row r="145" spans="1:2" s="4" customFormat="1" ht="15">
      <c r="A145" s="5"/>
      <c r="B145" s="2"/>
    </row>
    <row r="146" spans="1:2" s="4" customFormat="1" ht="15">
      <c r="A146" s="5"/>
      <c r="B146" s="2"/>
    </row>
    <row r="147" spans="1:2" s="4" customFormat="1" ht="15">
      <c r="A147" s="5"/>
      <c r="B147" s="2"/>
    </row>
    <row r="148" spans="1:2" s="4" customFormat="1" ht="15">
      <c r="A148" s="5"/>
      <c r="B148" s="2"/>
    </row>
    <row r="149" spans="1:2" s="4" customFormat="1" ht="15">
      <c r="A149" s="5"/>
      <c r="B149" s="2"/>
    </row>
    <row r="150" spans="1:2" s="4" customFormat="1" ht="15">
      <c r="A150" s="5"/>
      <c r="B150" s="2"/>
    </row>
    <row r="151" spans="1:2" s="4" customFormat="1" ht="15">
      <c r="A151" s="5"/>
      <c r="B151" s="2"/>
    </row>
    <row r="152" spans="1:2" s="4" customFormat="1" ht="15">
      <c r="A152" s="5"/>
      <c r="B152" s="2"/>
    </row>
    <row r="153" spans="1:2" s="4" customFormat="1" ht="15">
      <c r="A153" s="5"/>
      <c r="B153" s="2"/>
    </row>
    <row r="154" spans="1:2" s="4" customFormat="1" ht="15">
      <c r="A154" s="5"/>
      <c r="B154" s="2"/>
    </row>
    <row r="155" spans="1:2" s="4" customFormat="1" ht="15">
      <c r="A155" s="5"/>
      <c r="B155" s="2"/>
    </row>
    <row r="156" spans="1:2" s="4" customFormat="1" ht="15">
      <c r="A156" s="5"/>
      <c r="B156" s="2"/>
    </row>
    <row r="157" spans="1:2" s="4" customFormat="1" ht="15">
      <c r="A157" s="5"/>
      <c r="B157" s="2"/>
    </row>
    <row r="158" spans="1:2" s="4" customFormat="1" ht="15">
      <c r="A158" s="5"/>
      <c r="B158" s="2"/>
    </row>
    <row r="159" spans="1:2" s="4" customFormat="1" ht="15">
      <c r="A159" s="5"/>
      <c r="B159" s="2"/>
    </row>
    <row r="160" spans="1:2" s="4" customFormat="1" ht="15">
      <c r="A160" s="5"/>
      <c r="B160" s="2"/>
    </row>
    <row r="161" spans="1:2" s="4" customFormat="1" ht="15">
      <c r="A161" s="5"/>
      <c r="B161" s="2"/>
    </row>
    <row r="162" spans="1:2" s="4" customFormat="1" ht="15">
      <c r="A162" s="5"/>
      <c r="B162" s="2"/>
    </row>
    <row r="163" spans="1:2" s="4" customFormat="1" ht="15">
      <c r="A163" s="5"/>
      <c r="B163" s="2"/>
    </row>
    <row r="164" spans="1:2" s="4" customFormat="1" ht="15">
      <c r="A164" s="5"/>
      <c r="B164" s="2"/>
    </row>
    <row r="165" spans="1:2" s="4" customFormat="1" ht="15">
      <c r="A165" s="5"/>
      <c r="B165" s="2"/>
    </row>
    <row r="166" spans="1:2" s="4" customFormat="1" ht="15">
      <c r="A166" s="5"/>
      <c r="B166" s="2"/>
    </row>
    <row r="167" spans="1:2" s="4" customFormat="1" ht="15">
      <c r="A167" s="5"/>
      <c r="B167" s="2"/>
    </row>
    <row r="168" spans="1:2" s="4" customFormat="1" ht="15">
      <c r="A168" s="5"/>
      <c r="B168" s="2"/>
    </row>
    <row r="169" spans="1:2" s="4" customFormat="1" ht="15">
      <c r="A169" s="5"/>
      <c r="B169" s="2"/>
    </row>
    <row r="170" spans="1:2" s="4" customFormat="1" ht="15">
      <c r="A170" s="5"/>
      <c r="B170" s="2"/>
    </row>
    <row r="171" spans="1:2" s="4" customFormat="1" ht="15">
      <c r="A171" s="5"/>
      <c r="B171" s="2"/>
    </row>
    <row r="172" spans="1:2" s="4" customFormat="1" ht="15">
      <c r="A172" s="5"/>
      <c r="B172" s="2"/>
    </row>
    <row r="173" spans="1:2" s="4" customFormat="1" ht="15">
      <c r="A173" s="5"/>
      <c r="B173" s="2"/>
    </row>
    <row r="174" spans="1:2" s="4" customFormat="1" ht="15">
      <c r="A174" s="5"/>
      <c r="B174" s="2"/>
    </row>
    <row r="175" spans="1:2" s="4" customFormat="1" ht="15">
      <c r="A175" s="5"/>
      <c r="B175" s="2"/>
    </row>
    <row r="176" spans="1:2" s="4" customFormat="1" ht="15">
      <c r="A176" s="5"/>
      <c r="B176" s="2"/>
    </row>
    <row r="177" spans="1:2" s="4" customFormat="1" ht="15">
      <c r="A177" s="5"/>
      <c r="B177" s="2"/>
    </row>
    <row r="178" spans="1:2" s="4" customFormat="1" ht="15">
      <c r="A178" s="5"/>
      <c r="B178" s="2"/>
    </row>
    <row r="179" spans="1:2" s="4" customFormat="1" ht="15">
      <c r="A179" s="5"/>
      <c r="B179" s="2"/>
    </row>
    <row r="180" spans="1:2" s="4" customFormat="1" ht="15">
      <c r="A180" s="5"/>
      <c r="B180" s="2"/>
    </row>
    <row r="181" spans="1:2" s="4" customFormat="1" ht="15">
      <c r="A181" s="5"/>
      <c r="B181" s="2"/>
    </row>
    <row r="182" spans="1:2" s="4" customFormat="1" ht="15">
      <c r="A182" s="5"/>
      <c r="B182" s="2"/>
    </row>
    <row r="183" spans="1:2" s="4" customFormat="1" ht="15">
      <c r="A183" s="5"/>
      <c r="B183" s="2"/>
    </row>
    <row r="184" spans="1:2" s="4" customFormat="1" ht="15">
      <c r="A184" s="5"/>
      <c r="B184" s="2"/>
    </row>
    <row r="185" spans="1:2" s="4" customFormat="1" ht="15">
      <c r="A185" s="5"/>
      <c r="B185" s="2"/>
    </row>
    <row r="186" spans="1:2" s="4" customFormat="1" ht="15">
      <c r="A186" s="5"/>
      <c r="B186" s="2"/>
    </row>
    <row r="187" spans="1:2" s="4" customFormat="1" ht="15">
      <c r="A187" s="5"/>
      <c r="B187" s="2"/>
    </row>
    <row r="188" spans="1:2" s="4" customFormat="1" ht="15">
      <c r="A188" s="5"/>
      <c r="B188" s="2"/>
    </row>
    <row r="189" spans="1:2" s="4" customFormat="1" ht="15">
      <c r="A189" s="5"/>
      <c r="B189" s="2"/>
    </row>
    <row r="190" spans="1:2" s="4" customFormat="1" ht="15">
      <c r="A190" s="5"/>
      <c r="B190" s="2"/>
    </row>
    <row r="191" spans="1:2" s="4" customFormat="1" ht="15">
      <c r="A191" s="5"/>
      <c r="B191" s="2"/>
    </row>
    <row r="192" spans="1:2" s="4" customFormat="1" ht="15">
      <c r="A192" s="5"/>
      <c r="B192" s="2"/>
    </row>
    <row r="193" spans="1:2" s="4" customFormat="1" ht="15">
      <c r="A193" s="5"/>
      <c r="B193" s="2"/>
    </row>
    <row r="194" spans="1:2" s="4" customFormat="1" ht="15">
      <c r="A194" s="5"/>
      <c r="B194" s="2"/>
    </row>
    <row r="195" spans="1:2" s="4" customFormat="1" ht="15">
      <c r="A195" s="5"/>
      <c r="B195" s="2"/>
    </row>
    <row r="196" spans="1:2" s="4" customFormat="1" ht="15">
      <c r="A196" s="5"/>
      <c r="B196" s="2"/>
    </row>
    <row r="197" spans="1:2" s="4" customFormat="1" ht="15">
      <c r="A197" s="5"/>
      <c r="B197" s="2"/>
    </row>
    <row r="198" spans="1:2" s="4" customFormat="1" ht="15">
      <c r="A198" s="5"/>
      <c r="B198" s="2"/>
    </row>
    <row r="199" spans="1:2" s="4" customFormat="1" ht="15">
      <c r="A199" s="5"/>
      <c r="B199" s="2"/>
    </row>
    <row r="200" spans="1:2" s="4" customFormat="1" ht="15">
      <c r="A200" s="5"/>
      <c r="B200" s="2"/>
    </row>
    <row r="201" spans="1:2" s="4" customFormat="1" ht="15">
      <c r="A201" s="5"/>
      <c r="B201" s="2"/>
    </row>
    <row r="202" spans="1:2" s="4" customFormat="1" ht="15">
      <c r="A202" s="5"/>
      <c r="B202" s="2"/>
    </row>
    <row r="203" spans="1:2" s="4" customFormat="1" ht="15">
      <c r="A203" s="5"/>
      <c r="B203" s="2"/>
    </row>
    <row r="204" spans="1:2" s="4" customFormat="1" ht="15">
      <c r="A204" s="5"/>
      <c r="B204" s="2"/>
    </row>
    <row r="205" spans="1:2" s="4" customFormat="1" ht="15">
      <c r="A205" s="5"/>
      <c r="B205" s="2"/>
    </row>
    <row r="206" spans="1:2" s="4" customFormat="1" ht="15">
      <c r="A206" s="5"/>
      <c r="B206" s="2"/>
    </row>
    <row r="207" spans="1:2" s="4" customFormat="1" ht="15">
      <c r="A207" s="5"/>
      <c r="B207" s="2"/>
    </row>
    <row r="208" spans="1:2" s="4" customFormat="1" ht="15">
      <c r="A208" s="5"/>
      <c r="B208" s="2"/>
    </row>
    <row r="209" spans="1:2" s="4" customFormat="1" ht="15">
      <c r="A209" s="5"/>
      <c r="B209" s="2"/>
    </row>
    <row r="210" spans="1:2" s="4" customFormat="1" ht="15">
      <c r="A210" s="5"/>
      <c r="B210" s="2"/>
    </row>
    <row r="211" spans="1:2" s="4" customFormat="1" ht="15">
      <c r="A211" s="5"/>
      <c r="B211" s="2"/>
    </row>
    <row r="212" spans="1:2" s="4" customFormat="1" ht="15">
      <c r="A212" s="5"/>
      <c r="B212" s="2"/>
    </row>
    <row r="213" spans="1:2" s="4" customFormat="1" ht="15">
      <c r="A213" s="5"/>
      <c r="B213" s="2"/>
    </row>
    <row r="214" spans="1:2" s="4" customFormat="1" ht="15">
      <c r="A214" s="5"/>
      <c r="B214" s="2"/>
    </row>
    <row r="215" spans="1:2" s="4" customFormat="1" ht="15">
      <c r="A215" s="5"/>
      <c r="B215" s="2"/>
    </row>
    <row r="216" spans="1:2" s="4" customFormat="1" ht="15">
      <c r="A216" s="5"/>
      <c r="B216" s="2"/>
    </row>
    <row r="217" spans="1:2" s="4" customFormat="1" ht="15">
      <c r="A217" s="5"/>
      <c r="B217" s="2"/>
    </row>
    <row r="218" spans="1:2" s="4" customFormat="1" ht="15">
      <c r="A218" s="5"/>
      <c r="B218" s="2"/>
    </row>
    <row r="219" spans="1:2" s="4" customFormat="1" ht="15">
      <c r="A219" s="5"/>
      <c r="B219" s="2"/>
    </row>
    <row r="220" spans="1:2" s="4" customFormat="1" ht="15">
      <c r="A220" s="5"/>
      <c r="B220" s="2"/>
    </row>
    <row r="221" spans="1:2" s="4" customFormat="1" ht="15">
      <c r="A221" s="5"/>
      <c r="B221" s="2"/>
    </row>
    <row r="222" spans="1:2" s="4" customFormat="1" ht="15">
      <c r="A222" s="5"/>
      <c r="B222" s="2"/>
    </row>
    <row r="223" spans="1:2" s="4" customFormat="1" ht="15">
      <c r="A223" s="5"/>
      <c r="B223" s="2"/>
    </row>
    <row r="224" spans="1:2" s="4" customFormat="1" ht="15">
      <c r="A224" s="5"/>
      <c r="B224" s="2"/>
    </row>
    <row r="225" spans="1:2" s="4" customFormat="1" ht="15">
      <c r="A225" s="5"/>
      <c r="B225" s="2"/>
    </row>
    <row r="226" spans="1:2" s="4" customFormat="1" ht="15">
      <c r="A226" s="5"/>
      <c r="B226" s="2"/>
    </row>
    <row r="227" spans="1:2" s="4" customFormat="1" ht="15">
      <c r="A227" s="5"/>
      <c r="B227" s="2"/>
    </row>
    <row r="228" spans="1:2" s="4" customFormat="1" ht="15">
      <c r="A228" s="5"/>
      <c r="B228" s="2"/>
    </row>
    <row r="229" spans="1:2" s="4" customFormat="1" ht="15">
      <c r="A229" s="5"/>
      <c r="B229" s="2"/>
    </row>
    <row r="230" spans="1:2" s="4" customFormat="1" ht="15">
      <c r="A230" s="5"/>
      <c r="B230" s="2"/>
    </row>
    <row r="231" spans="1:2" s="4" customFormat="1" ht="15">
      <c r="A231" s="5"/>
      <c r="B231" s="2"/>
    </row>
    <row r="232" spans="1:2" s="4" customFormat="1" ht="15">
      <c r="A232" s="5"/>
      <c r="B232" s="2"/>
    </row>
    <row r="233" spans="1:2" s="4" customFormat="1" ht="15">
      <c r="A233" s="5"/>
      <c r="B233" s="2"/>
    </row>
    <row r="234" spans="1:2" s="4" customFormat="1" ht="15">
      <c r="A234" s="5"/>
      <c r="B234" s="2"/>
    </row>
    <row r="235" spans="1:2" s="4" customFormat="1" ht="15">
      <c r="A235" s="5"/>
      <c r="B235" s="2"/>
    </row>
    <row r="236" spans="1:2" s="4" customFormat="1" ht="15">
      <c r="A236" s="5"/>
      <c r="B236" s="2"/>
    </row>
    <row r="237" spans="1:2" s="4" customFormat="1" ht="15">
      <c r="A237" s="5"/>
      <c r="B237" s="2"/>
    </row>
    <row r="238" spans="1:2" s="4" customFormat="1" ht="15">
      <c r="A238" s="5"/>
      <c r="B238" s="2"/>
    </row>
    <row r="239" spans="1:2" s="4" customFormat="1" ht="15">
      <c r="A239" s="5"/>
      <c r="B239" s="2"/>
    </row>
    <row r="240" spans="1:2" s="4" customFormat="1" ht="15">
      <c r="A240" s="5"/>
      <c r="B240" s="2"/>
    </row>
    <row r="241" spans="1:2" s="4" customFormat="1" ht="15">
      <c r="A241" s="5"/>
      <c r="B241" s="2"/>
    </row>
    <row r="242" spans="1:2" s="4" customFormat="1" ht="15">
      <c r="A242" s="5"/>
      <c r="B242" s="2"/>
    </row>
    <row r="243" spans="1:2" s="4" customFormat="1" ht="15">
      <c r="A243" s="5"/>
      <c r="B243" s="2"/>
    </row>
  </sheetData>
  <mergeCells count="2">
    <mergeCell ref="A4:B4"/>
    <mergeCell ref="A5:F5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Kiykova</cp:lastModifiedBy>
  <cp:lastPrinted>2007-03-30T06:21:56Z</cp:lastPrinted>
  <dcterms:created xsi:type="dcterms:W3CDTF">2005-12-04T13:31:20Z</dcterms:created>
  <dcterms:modified xsi:type="dcterms:W3CDTF">2007-06-04T08:03:33Z</dcterms:modified>
  <cp:category/>
  <cp:version/>
  <cp:contentType/>
  <cp:contentStatus/>
</cp:coreProperties>
</file>