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602" activeTab="1"/>
  </bookViews>
  <sheets>
    <sheet name="1" sheetId="1" r:id="rId1"/>
    <sheet name="остатки укс" sheetId="2" r:id="rId2"/>
  </sheets>
  <definedNames>
    <definedName name="_xlnm.Print_Area" localSheetId="1">'остатки укс'!$A$1:$L$30</definedName>
  </definedNames>
  <calcPr fullCalcOnLoad="1"/>
</workbook>
</file>

<file path=xl/sharedStrings.xml><?xml version="1.0" encoding="utf-8"?>
<sst xmlns="http://schemas.openxmlformats.org/spreadsheetml/2006/main" count="36" uniqueCount="36">
  <si>
    <t>Наименование объекта</t>
  </si>
  <si>
    <t>Итого</t>
  </si>
  <si>
    <t>к решению городского Совета</t>
  </si>
  <si>
    <t>Раздел 0800"Культура"</t>
  </si>
  <si>
    <r>
      <t>Раздел</t>
    </r>
    <r>
      <rPr>
        <b/>
        <i/>
        <sz val="10"/>
        <rFont val="Arial Cyr"/>
        <family val="2"/>
      </rPr>
      <t xml:space="preserve"> </t>
    </r>
    <r>
      <rPr>
        <b/>
        <i/>
        <sz val="12"/>
        <rFont val="Arial Cyr"/>
        <family val="2"/>
      </rPr>
      <t>0700 "Образование"</t>
    </r>
  </si>
  <si>
    <t>Раздел 0900 "Здравоохранение и спорт"</t>
  </si>
  <si>
    <t>Раздел 0300 "Национальная безопасность и правоохранительная деятельность"</t>
  </si>
  <si>
    <t xml:space="preserve">Комплекс зданий УВД по пр.Курчатова, 61 </t>
  </si>
  <si>
    <t>Раздел 0500 "Жилищно-коммунальное хозяйство"</t>
  </si>
  <si>
    <t>МП "КОСС" (Стадион "Труд")</t>
  </si>
  <si>
    <t>Капитальный ремонт:</t>
  </si>
  <si>
    <t>Приложение № 4</t>
  </si>
  <si>
    <t>План годовой</t>
  </si>
  <si>
    <t>(тыс.руб.)</t>
  </si>
  <si>
    <t>Капитальное строительство:</t>
  </si>
  <si>
    <t>Жилой дом №1 в МКР.5; 12 этажей, 2 подъезда, 127 квартир; 9558 кв.м.общей площади</t>
  </si>
  <si>
    <t>Замена пяти  2х.этажных жилых домов "Ветхое жилье", 82 кв, 2736 кв.м.</t>
  </si>
  <si>
    <t>Раздел, подраздел 0502, целевая статья 351 00 01, вид расходов 411</t>
  </si>
  <si>
    <t xml:space="preserve">Реконструкция очистных сооружений пос. Подгорный </t>
  </si>
  <si>
    <t xml:space="preserve">Расширение и реконструкция городских очистных сооружений </t>
  </si>
  <si>
    <t>Раздел, подраздел0302, целевая статья 202 00 02, вид расходов 253</t>
  </si>
  <si>
    <t>Школа №91 (столовая-замена окон, спортзал)</t>
  </si>
  <si>
    <t>Остаток финансирования от плана</t>
  </si>
  <si>
    <t>Профинансировано за 9 месяцев</t>
  </si>
  <si>
    <t>МУК "Театр оперетты"</t>
  </si>
  <si>
    <t>Исполнение за 2006 год</t>
  </si>
  <si>
    <t>План на 2006 год</t>
  </si>
  <si>
    <t xml:space="preserve">Остаток </t>
  </si>
  <si>
    <t>Раздел, подраздел 0501, целевая статья 102 00 02, вид расходов 214</t>
  </si>
  <si>
    <t>Раздел, подраздел 0702, целевая статья 421 00 03, вид расходов 327</t>
  </si>
  <si>
    <t>Раздел, подраздел 0801, целевая статья 4430002 вид расходов 327</t>
  </si>
  <si>
    <t>Раздел, подраздел 0902, целевая статья 4820001, вид расходов 327</t>
  </si>
  <si>
    <t>Приложение № 8</t>
  </si>
  <si>
    <t>к решению Совета депутатов</t>
  </si>
  <si>
    <t>Исполнение МУ "УКС" остатка прочей субвенции по состоянию на 01.01.2006 из федерального бюджета на капитальное строительство и капитальный ремонт за 2006 год</t>
  </si>
  <si>
    <t>от31.05.2007 №26-161Р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</si>
</sst>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  <numFmt numFmtId="170" formatCode="#,##0.00000"/>
    <numFmt numFmtId="171" formatCode="#,##0.0000"/>
    <numFmt numFmtId="172" formatCode="#,##0.000"/>
    <numFmt numFmtId="173" formatCode="#,##0.000000"/>
  </numFmts>
  <fonts count="10">
    <font>
      <sz val="10"/>
      <name val="Arial Cyr"/>
      <family val="0"/>
    </font>
    <font>
      <b/>
      <sz val="12"/>
      <name val="Arial Cyr"/>
      <family val="2"/>
    </font>
    <font>
      <b/>
      <i/>
      <sz val="12"/>
      <name val="Arial Cyr"/>
      <family val="2"/>
    </font>
    <font>
      <b/>
      <sz val="11"/>
      <name val="Arial Cyr"/>
      <family val="2"/>
    </font>
    <font>
      <b/>
      <i/>
      <sz val="10"/>
      <name val="Arial Cyr"/>
      <family val="2"/>
    </font>
    <font>
      <b/>
      <i/>
      <sz val="11"/>
      <name val="Arial Cyr"/>
      <family val="2"/>
    </font>
    <font>
      <sz val="11"/>
      <name val="Arial Cyr"/>
      <family val="2"/>
    </font>
    <font>
      <sz val="8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164" fontId="3" fillId="0" borderId="1" xfId="0" applyNumberFormat="1" applyFont="1" applyBorder="1" applyAlignment="1">
      <alignment horizontal="center" vertical="center" wrapText="1"/>
    </xf>
    <xf numFmtId="167" fontId="3" fillId="0" borderId="1" xfId="0" applyNumberFormat="1" applyFont="1" applyFill="1" applyBorder="1" applyAlignment="1">
      <alignment horizontal="center"/>
    </xf>
    <xf numFmtId="167" fontId="1" fillId="0" borderId="1" xfId="0" applyNumberFormat="1" applyFont="1" applyBorder="1" applyAlignment="1">
      <alignment horizontal="center" wrapText="1"/>
    </xf>
    <xf numFmtId="167" fontId="5" fillId="0" borderId="1" xfId="0" applyNumberFormat="1" applyFont="1" applyBorder="1" applyAlignment="1">
      <alignment horizontal="center" wrapText="1"/>
    </xf>
    <xf numFmtId="167" fontId="3" fillId="0" borderId="1" xfId="0" applyNumberFormat="1" applyFont="1" applyBorder="1" applyAlignment="1">
      <alignment horizontal="center" wrapText="1"/>
    </xf>
    <xf numFmtId="167" fontId="0" fillId="0" borderId="1" xfId="0" applyNumberFormat="1" applyBorder="1" applyAlignment="1">
      <alignment horizontal="center"/>
    </xf>
    <xf numFmtId="167" fontId="5" fillId="0" borderId="1" xfId="0" applyNumberFormat="1" applyFont="1" applyFill="1" applyBorder="1" applyAlignment="1">
      <alignment horizontal="center"/>
    </xf>
    <xf numFmtId="167" fontId="0" fillId="0" borderId="1" xfId="0" applyNumberFormat="1" applyFont="1" applyBorder="1" applyAlignment="1">
      <alignment horizontal="center" wrapText="1"/>
    </xf>
    <xf numFmtId="167" fontId="1" fillId="0" borderId="1" xfId="0" applyNumberFormat="1" applyFont="1" applyBorder="1" applyAlignment="1">
      <alignment horizontal="center"/>
    </xf>
    <xf numFmtId="0" fontId="0" fillId="0" borderId="0" xfId="0" applyFill="1" applyAlignment="1">
      <alignment/>
    </xf>
    <xf numFmtId="167" fontId="0" fillId="0" borderId="0" xfId="0" applyNumberFormat="1" applyAlignment="1">
      <alignment/>
    </xf>
    <xf numFmtId="170" fontId="2" fillId="0" borderId="1" xfId="0" applyNumberFormat="1" applyFont="1" applyFill="1" applyBorder="1" applyAlignment="1">
      <alignment horizontal="center" wrapText="1"/>
    </xf>
    <xf numFmtId="170" fontId="5" fillId="0" borderId="1" xfId="0" applyNumberFormat="1" applyFont="1" applyFill="1" applyBorder="1" applyAlignment="1">
      <alignment horizontal="center"/>
    </xf>
    <xf numFmtId="170" fontId="3" fillId="0" borderId="1" xfId="0" applyNumberFormat="1" applyFont="1" applyFill="1" applyBorder="1" applyAlignment="1">
      <alignment horizontal="center"/>
    </xf>
    <xf numFmtId="170" fontId="0" fillId="0" borderId="1" xfId="0" applyNumberFormat="1" applyFont="1" applyFill="1" applyBorder="1" applyAlignment="1">
      <alignment horizontal="center"/>
    </xf>
    <xf numFmtId="170" fontId="0" fillId="0" borderId="2" xfId="0" applyNumberFormat="1" applyFont="1" applyFill="1" applyBorder="1" applyAlignment="1">
      <alignment horizontal="center" wrapText="1"/>
    </xf>
    <xf numFmtId="170" fontId="3" fillId="0" borderId="2" xfId="0" applyNumberFormat="1" applyFont="1" applyFill="1" applyBorder="1" applyAlignment="1">
      <alignment horizontal="center" wrapText="1"/>
    </xf>
    <xf numFmtId="170" fontId="0" fillId="0" borderId="1" xfId="0" applyNumberFormat="1" applyFill="1" applyBorder="1" applyAlignment="1">
      <alignment horizontal="center"/>
    </xf>
    <xf numFmtId="170" fontId="5" fillId="0" borderId="1" xfId="0" applyNumberFormat="1" applyFont="1" applyFill="1" applyBorder="1" applyAlignment="1">
      <alignment horizontal="center" wrapText="1"/>
    </xf>
    <xf numFmtId="170" fontId="3" fillId="0" borderId="1" xfId="0" applyNumberFormat="1" applyFont="1" applyFill="1" applyBorder="1" applyAlignment="1">
      <alignment horizontal="center" wrapText="1"/>
    </xf>
    <xf numFmtId="170" fontId="3" fillId="0" borderId="1" xfId="0" applyNumberFormat="1" applyFont="1" applyFill="1" applyBorder="1" applyAlignment="1">
      <alignment horizontal="center" wrapText="1"/>
    </xf>
    <xf numFmtId="170" fontId="3" fillId="0" borderId="1" xfId="0" applyNumberFormat="1" applyFont="1" applyFill="1" applyBorder="1" applyAlignment="1">
      <alignment horizontal="center"/>
    </xf>
    <xf numFmtId="170" fontId="2" fillId="0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0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0" fillId="0" borderId="1" xfId="0" applyFont="1" applyBorder="1" applyAlignment="1">
      <alignment wrapText="1"/>
    </xf>
    <xf numFmtId="0" fontId="4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center"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1" fillId="0" borderId="0" xfId="0" applyFont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4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left" wrapText="1"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4" xfId="0" applyFont="1" applyBorder="1" applyAlignment="1">
      <alignment horizontal="left" wrapText="1"/>
    </xf>
    <xf numFmtId="0" fontId="6" fillId="0" borderId="5" xfId="0" applyFont="1" applyBorder="1" applyAlignment="1">
      <alignment horizontal="left" wrapText="1"/>
    </xf>
    <xf numFmtId="0" fontId="6" fillId="0" borderId="6" xfId="0" applyFont="1" applyBorder="1" applyAlignment="1">
      <alignment horizontal="left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0"/>
  <sheetViews>
    <sheetView tabSelected="1" zoomScale="85" zoomScaleNormal="85" workbookViewId="0" topLeftCell="A1">
      <selection activeCell="H3" sqref="H3"/>
    </sheetView>
  </sheetViews>
  <sheetFormatPr defaultColWidth="9.00390625" defaultRowHeight="12.75"/>
  <cols>
    <col min="6" max="6" width="12.00390625" style="0" customWidth="1"/>
    <col min="7" max="7" width="18.875" style="0" hidden="1" customWidth="1"/>
    <col min="8" max="8" width="14.75390625" style="0" customWidth="1"/>
    <col min="9" max="9" width="0.2421875" style="0" hidden="1" customWidth="1"/>
    <col min="10" max="10" width="10.375" style="0" hidden="1" customWidth="1"/>
    <col min="11" max="11" width="15.25390625" style="0" customWidth="1"/>
    <col min="12" max="12" width="11.25390625" style="0" customWidth="1"/>
    <col min="13" max="13" width="9.75390625" style="0" bestFit="1" customWidth="1"/>
    <col min="14" max="14" width="13.625" style="0" bestFit="1" customWidth="1"/>
  </cols>
  <sheetData>
    <row r="1" spans="7:9" ht="12.75">
      <c r="G1" t="s">
        <v>11</v>
      </c>
      <c r="H1" s="11" t="s">
        <v>32</v>
      </c>
      <c r="I1" s="11"/>
    </row>
    <row r="2" ht="12.75">
      <c r="H2" t="s">
        <v>33</v>
      </c>
    </row>
    <row r="3" spans="7:8" ht="13.5" customHeight="1">
      <c r="G3" t="s">
        <v>2</v>
      </c>
      <c r="H3" t="s">
        <v>35</v>
      </c>
    </row>
    <row r="4" spans="1:20" ht="49.5" customHeight="1">
      <c r="A4" s="40" t="s">
        <v>34</v>
      </c>
      <c r="B4" s="40"/>
      <c r="C4" s="40"/>
      <c r="D4" s="40"/>
      <c r="E4" s="40"/>
      <c r="F4" s="40"/>
      <c r="G4" s="40"/>
      <c r="H4" s="40"/>
      <c r="I4" s="40"/>
      <c r="J4" s="40"/>
      <c r="K4" s="40"/>
      <c r="M4" s="40"/>
      <c r="N4" s="40"/>
      <c r="O4" s="40"/>
      <c r="P4" s="40"/>
      <c r="Q4" s="40"/>
      <c r="R4" s="40"/>
      <c r="S4" s="40"/>
      <c r="T4" s="40"/>
    </row>
    <row r="5" spans="1:8" ht="18.75" customHeight="1">
      <c r="A5" s="1"/>
      <c r="B5" s="1"/>
      <c r="C5" s="1"/>
      <c r="D5" s="1"/>
      <c r="E5" s="1"/>
      <c r="F5" s="1"/>
      <c r="G5" s="1"/>
      <c r="H5" s="1"/>
    </row>
    <row r="6" ht="12.75">
      <c r="K6" t="s">
        <v>13</v>
      </c>
    </row>
    <row r="7" spans="1:12" ht="12.75" customHeight="1">
      <c r="A7" s="27" t="s">
        <v>0</v>
      </c>
      <c r="B7" s="27"/>
      <c r="C7" s="27"/>
      <c r="D7" s="27"/>
      <c r="E7" s="27"/>
      <c r="F7" s="27"/>
      <c r="G7" s="29" t="s">
        <v>12</v>
      </c>
      <c r="H7" s="29" t="s">
        <v>26</v>
      </c>
      <c r="I7" s="25" t="s">
        <v>23</v>
      </c>
      <c r="J7" s="25" t="s">
        <v>22</v>
      </c>
      <c r="K7" s="25" t="s">
        <v>25</v>
      </c>
      <c r="L7" s="25" t="s">
        <v>27</v>
      </c>
    </row>
    <row r="8" spans="1:12" ht="65.25" customHeight="1">
      <c r="A8" s="28"/>
      <c r="B8" s="28"/>
      <c r="C8" s="28"/>
      <c r="D8" s="28"/>
      <c r="E8" s="28"/>
      <c r="F8" s="28"/>
      <c r="G8" s="29"/>
      <c r="H8" s="29"/>
      <c r="I8" s="26"/>
      <c r="J8" s="26"/>
      <c r="K8" s="26"/>
      <c r="L8" s="26"/>
    </row>
    <row r="9" spans="1:12" ht="16.5" customHeight="1">
      <c r="A9" s="41" t="s">
        <v>14</v>
      </c>
      <c r="B9" s="42"/>
      <c r="C9" s="42"/>
      <c r="D9" s="42"/>
      <c r="E9" s="42"/>
      <c r="F9" s="43"/>
      <c r="G9" s="2"/>
      <c r="H9" s="13">
        <f>H10</f>
        <v>924.6267</v>
      </c>
      <c r="I9" s="13">
        <f>I10</f>
        <v>924.0771199999999</v>
      </c>
      <c r="J9" s="13">
        <f>J10</f>
        <v>0.5495800000000486</v>
      </c>
      <c r="K9" s="13">
        <f>K10</f>
        <v>924.07635</v>
      </c>
      <c r="L9" s="13">
        <f>L10</f>
        <v>0.5503500000000372</v>
      </c>
    </row>
    <row r="10" spans="1:12" ht="30" customHeight="1">
      <c r="A10" s="46" t="s">
        <v>8</v>
      </c>
      <c r="B10" s="46"/>
      <c r="C10" s="46"/>
      <c r="D10" s="46"/>
      <c r="E10" s="46"/>
      <c r="F10" s="46"/>
      <c r="G10" s="8" t="e">
        <f>G11+G14+#REF!</f>
        <v>#REF!</v>
      </c>
      <c r="H10" s="14">
        <f>H11+H14</f>
        <v>924.6267</v>
      </c>
      <c r="I10" s="14">
        <f>I11+I14</f>
        <v>924.0771199999999</v>
      </c>
      <c r="J10" s="14">
        <f>J11+J14</f>
        <v>0.5495800000000486</v>
      </c>
      <c r="K10" s="14">
        <f>K11+K14</f>
        <v>924.07635</v>
      </c>
      <c r="L10" s="14">
        <f>L11+L14</f>
        <v>0.5503500000000372</v>
      </c>
    </row>
    <row r="11" spans="1:12" ht="26.25" customHeight="1">
      <c r="A11" s="45" t="s">
        <v>28</v>
      </c>
      <c r="B11" s="45"/>
      <c r="C11" s="45"/>
      <c r="D11" s="45"/>
      <c r="E11" s="45"/>
      <c r="F11" s="45"/>
      <c r="G11" s="3">
        <f>G12</f>
        <v>0</v>
      </c>
      <c r="H11" s="15">
        <f>H12+H13</f>
        <v>556.3045</v>
      </c>
      <c r="I11" s="15">
        <f>I12+I13</f>
        <v>555.75492</v>
      </c>
      <c r="J11" s="15">
        <f>J12+J13</f>
        <v>0.5495800000000486</v>
      </c>
      <c r="K11" s="15">
        <f>K12+K13</f>
        <v>555.75492</v>
      </c>
      <c r="L11" s="15">
        <f>L12+L13</f>
        <v>0.5495800000000486</v>
      </c>
    </row>
    <row r="12" spans="1:12" ht="30" customHeight="1">
      <c r="A12" s="47" t="s">
        <v>15</v>
      </c>
      <c r="B12" s="47"/>
      <c r="C12" s="47"/>
      <c r="D12" s="47"/>
      <c r="E12" s="47"/>
      <c r="F12" s="47"/>
      <c r="G12" s="47"/>
      <c r="H12" s="16">
        <v>161.25732</v>
      </c>
      <c r="I12" s="16">
        <v>161.25732</v>
      </c>
      <c r="J12" s="17">
        <f>H12-I12</f>
        <v>0</v>
      </c>
      <c r="K12" s="16">
        <v>161.25732</v>
      </c>
      <c r="L12" s="17">
        <f>H12-K12</f>
        <v>0</v>
      </c>
    </row>
    <row r="13" spans="1:12" ht="30" customHeight="1">
      <c r="A13" s="47" t="s">
        <v>16</v>
      </c>
      <c r="B13" s="47"/>
      <c r="C13" s="47"/>
      <c r="D13" s="47"/>
      <c r="E13" s="47"/>
      <c r="F13" s="47"/>
      <c r="G13" s="47"/>
      <c r="H13" s="16">
        <v>395.04718</v>
      </c>
      <c r="I13" s="16">
        <v>394.4976</v>
      </c>
      <c r="J13" s="17">
        <f>H13-I13</f>
        <v>0.5495800000000486</v>
      </c>
      <c r="K13" s="16">
        <v>394.4976</v>
      </c>
      <c r="L13" s="17">
        <f>H13-K13</f>
        <v>0.5495800000000486</v>
      </c>
    </row>
    <row r="14" spans="1:14" ht="29.25" customHeight="1">
      <c r="A14" s="45" t="s">
        <v>17</v>
      </c>
      <c r="B14" s="45"/>
      <c r="C14" s="45"/>
      <c r="D14" s="45"/>
      <c r="E14" s="45"/>
      <c r="F14" s="45"/>
      <c r="G14" s="3">
        <f>G15+G16</f>
        <v>0</v>
      </c>
      <c r="H14" s="15">
        <f>H16+H15</f>
        <v>368.3222</v>
      </c>
      <c r="I14" s="15">
        <f>I16+I15</f>
        <v>368.3222</v>
      </c>
      <c r="J14" s="18">
        <f>H14-I14</f>
        <v>0</v>
      </c>
      <c r="K14" s="15">
        <f>K16+K15</f>
        <v>368.32143</v>
      </c>
      <c r="L14" s="15">
        <f>L16+L15</f>
        <v>0.0007699999999886131</v>
      </c>
      <c r="M14" s="12"/>
      <c r="N14" s="12"/>
    </row>
    <row r="15" spans="1:12" ht="18" customHeight="1">
      <c r="A15" s="48" t="s">
        <v>18</v>
      </c>
      <c r="B15" s="49"/>
      <c r="C15" s="49"/>
      <c r="D15" s="49"/>
      <c r="E15" s="49"/>
      <c r="F15" s="49"/>
      <c r="G15" s="50"/>
      <c r="H15" s="19">
        <v>344.98793</v>
      </c>
      <c r="I15" s="19">
        <v>344.98793</v>
      </c>
      <c r="J15" s="17">
        <f>H15-I15</f>
        <v>0</v>
      </c>
      <c r="K15" s="19">
        <v>344.98716</v>
      </c>
      <c r="L15" s="17">
        <f>H15-K15</f>
        <v>0.0007699999999886131</v>
      </c>
    </row>
    <row r="16" spans="1:14" ht="27.75" customHeight="1">
      <c r="A16" s="51" t="s">
        <v>19</v>
      </c>
      <c r="B16" s="52"/>
      <c r="C16" s="52"/>
      <c r="D16" s="52"/>
      <c r="E16" s="52"/>
      <c r="F16" s="52"/>
      <c r="G16" s="53"/>
      <c r="H16" s="19">
        <v>23.33427</v>
      </c>
      <c r="I16" s="19">
        <v>23.33427</v>
      </c>
      <c r="J16" s="17">
        <f>H16-I16</f>
        <v>0</v>
      </c>
      <c r="K16" s="19">
        <v>23.33427</v>
      </c>
      <c r="L16" s="17">
        <f>H16-K16</f>
        <v>0</v>
      </c>
      <c r="N16" s="12"/>
    </row>
    <row r="17" spans="1:12" ht="19.5" customHeight="1">
      <c r="A17" s="41" t="s">
        <v>10</v>
      </c>
      <c r="B17" s="42"/>
      <c r="C17" s="42"/>
      <c r="D17" s="42"/>
      <c r="E17" s="42"/>
      <c r="F17" s="43"/>
      <c r="G17" s="4" t="e">
        <f>G18+G21+G24+G27+#REF!</f>
        <v>#REF!</v>
      </c>
      <c r="H17" s="13">
        <f>H18+H21+H24+H27</f>
        <v>636.7682599999999</v>
      </c>
      <c r="I17" s="13">
        <f>I18+I21+I24+I27</f>
        <v>636.7682599999999</v>
      </c>
      <c r="J17" s="13">
        <f>J18+J21+J24</f>
        <v>0</v>
      </c>
      <c r="K17" s="13">
        <f>K18+K21+K24+K27</f>
        <v>636.76826</v>
      </c>
      <c r="L17" s="13">
        <f>L18+L21+L24+L27</f>
        <v>0</v>
      </c>
    </row>
    <row r="18" spans="1:12" ht="33.75" customHeight="1">
      <c r="A18" s="32" t="s">
        <v>6</v>
      </c>
      <c r="B18" s="32"/>
      <c r="C18" s="32"/>
      <c r="D18" s="32"/>
      <c r="E18" s="32"/>
      <c r="F18" s="32"/>
      <c r="G18" s="5">
        <f aca="true" t="shared" si="0" ref="G18:L19">G19</f>
        <v>3400</v>
      </c>
      <c r="H18" s="20">
        <f t="shared" si="0"/>
        <v>8.12847</v>
      </c>
      <c r="I18" s="20">
        <f t="shared" si="0"/>
        <v>8.12847</v>
      </c>
      <c r="J18" s="20">
        <f t="shared" si="0"/>
        <v>0</v>
      </c>
      <c r="K18" s="20">
        <f t="shared" si="0"/>
        <v>8.12847</v>
      </c>
      <c r="L18" s="20">
        <f t="shared" si="0"/>
        <v>0</v>
      </c>
    </row>
    <row r="19" spans="1:12" ht="24.75" customHeight="1">
      <c r="A19" s="35" t="s">
        <v>20</v>
      </c>
      <c r="B19" s="35"/>
      <c r="C19" s="35"/>
      <c r="D19" s="35"/>
      <c r="E19" s="35"/>
      <c r="F19" s="35"/>
      <c r="G19" s="6">
        <f t="shared" si="0"/>
        <v>3400</v>
      </c>
      <c r="H19" s="21">
        <f t="shared" si="0"/>
        <v>8.12847</v>
      </c>
      <c r="I19" s="21">
        <f t="shared" si="0"/>
        <v>8.12847</v>
      </c>
      <c r="J19" s="21">
        <f t="shared" si="0"/>
        <v>0</v>
      </c>
      <c r="K19" s="21">
        <f t="shared" si="0"/>
        <v>8.12847</v>
      </c>
      <c r="L19" s="21">
        <f t="shared" si="0"/>
        <v>0</v>
      </c>
    </row>
    <row r="20" spans="1:12" ht="21.75" customHeight="1">
      <c r="A20" s="44" t="s">
        <v>7</v>
      </c>
      <c r="B20" s="44"/>
      <c r="C20" s="44"/>
      <c r="D20" s="44"/>
      <c r="E20" s="44"/>
      <c r="F20" s="44"/>
      <c r="G20" s="7">
        <v>3400</v>
      </c>
      <c r="H20" s="16">
        <v>8.12847</v>
      </c>
      <c r="I20" s="16">
        <v>8.12847</v>
      </c>
      <c r="J20" s="17">
        <f>H20-I20</f>
        <v>0</v>
      </c>
      <c r="K20" s="16">
        <v>8.12847</v>
      </c>
      <c r="L20" s="17">
        <f>H20-K20</f>
        <v>0</v>
      </c>
    </row>
    <row r="21" spans="1:12" ht="23.25" customHeight="1">
      <c r="A21" s="36" t="s">
        <v>4</v>
      </c>
      <c r="B21" s="36"/>
      <c r="C21" s="36"/>
      <c r="D21" s="36"/>
      <c r="E21" s="36"/>
      <c r="F21" s="36"/>
      <c r="G21" s="5" t="e">
        <f>#REF!+G22+#REF!</f>
        <v>#REF!</v>
      </c>
      <c r="H21" s="20">
        <f>+H22</f>
        <v>256.71432</v>
      </c>
      <c r="I21" s="20">
        <f>+I22</f>
        <v>256.71432</v>
      </c>
      <c r="J21" s="20">
        <f>+J22</f>
        <v>0</v>
      </c>
      <c r="K21" s="20">
        <f>+K22</f>
        <v>256.71432</v>
      </c>
      <c r="L21" s="20">
        <f>+L22</f>
        <v>0</v>
      </c>
    </row>
    <row r="22" spans="1:12" ht="27" customHeight="1">
      <c r="A22" s="33" t="s">
        <v>29</v>
      </c>
      <c r="B22" s="33"/>
      <c r="C22" s="33"/>
      <c r="D22" s="33"/>
      <c r="E22" s="33"/>
      <c r="F22" s="33"/>
      <c r="G22" s="6" t="e">
        <f>G23+#REF!+#REF!+#REF!+#REF!+#REF!+#REF!+#REF!</f>
        <v>#REF!</v>
      </c>
      <c r="H22" s="21">
        <f>H23</f>
        <v>256.71432</v>
      </c>
      <c r="I22" s="21">
        <f>I23</f>
        <v>256.71432</v>
      </c>
      <c r="J22" s="21">
        <f>J23</f>
        <v>0</v>
      </c>
      <c r="K22" s="21">
        <f>K23</f>
        <v>256.71432</v>
      </c>
      <c r="L22" s="21">
        <f>L23</f>
        <v>0</v>
      </c>
    </row>
    <row r="23" spans="1:12" ht="23.25" customHeight="1">
      <c r="A23" s="37" t="s">
        <v>21</v>
      </c>
      <c r="B23" s="38"/>
      <c r="C23" s="38"/>
      <c r="D23" s="38"/>
      <c r="E23" s="38"/>
      <c r="F23" s="38"/>
      <c r="G23" s="39"/>
      <c r="H23" s="16">
        <v>256.71432</v>
      </c>
      <c r="I23" s="16">
        <v>256.71432</v>
      </c>
      <c r="J23" s="17">
        <f>H23-I23</f>
        <v>0</v>
      </c>
      <c r="K23" s="16">
        <v>256.71432</v>
      </c>
      <c r="L23" s="17">
        <f>H23-K23</f>
        <v>0</v>
      </c>
    </row>
    <row r="24" spans="1:12" ht="22.5" customHeight="1">
      <c r="A24" s="32" t="s">
        <v>3</v>
      </c>
      <c r="B24" s="32"/>
      <c r="C24" s="32"/>
      <c r="D24" s="32"/>
      <c r="E24" s="32"/>
      <c r="F24" s="32"/>
      <c r="G24" s="5" t="e">
        <f>G25+#REF!</f>
        <v>#REF!</v>
      </c>
      <c r="H24" s="20">
        <f aca="true" t="shared" si="1" ref="H24:J25">H25</f>
        <v>2.94427</v>
      </c>
      <c r="I24" s="20">
        <f t="shared" si="1"/>
        <v>2.94427</v>
      </c>
      <c r="J24" s="20">
        <f t="shared" si="1"/>
        <v>0</v>
      </c>
      <c r="K24" s="20">
        <f>K25</f>
        <v>2.94427</v>
      </c>
      <c r="L24" s="20">
        <f>L25</f>
        <v>0</v>
      </c>
    </row>
    <row r="25" spans="1:12" ht="25.5" customHeight="1">
      <c r="A25" s="33" t="s">
        <v>30</v>
      </c>
      <c r="B25" s="33"/>
      <c r="C25" s="33"/>
      <c r="D25" s="33"/>
      <c r="E25" s="33"/>
      <c r="F25" s="33"/>
      <c r="G25" s="6">
        <f>G26</f>
        <v>2500</v>
      </c>
      <c r="H25" s="21">
        <f t="shared" si="1"/>
        <v>2.94427</v>
      </c>
      <c r="I25" s="21">
        <f t="shared" si="1"/>
        <v>2.94427</v>
      </c>
      <c r="J25" s="21">
        <f t="shared" si="1"/>
        <v>0</v>
      </c>
      <c r="K25" s="21">
        <f>K26</f>
        <v>2.94427</v>
      </c>
      <c r="L25" s="21">
        <f>L26</f>
        <v>0</v>
      </c>
    </row>
    <row r="26" spans="1:12" ht="17.25" customHeight="1">
      <c r="A26" s="34" t="s">
        <v>24</v>
      </c>
      <c r="B26" s="34"/>
      <c r="C26" s="34"/>
      <c r="D26" s="34"/>
      <c r="E26" s="34"/>
      <c r="F26" s="34"/>
      <c r="G26" s="9">
        <v>2500</v>
      </c>
      <c r="H26" s="19">
        <v>2.94427</v>
      </c>
      <c r="I26" s="19">
        <v>2.94427</v>
      </c>
      <c r="J26" s="17">
        <f>H26-I26</f>
        <v>0</v>
      </c>
      <c r="K26" s="19">
        <v>2.94427</v>
      </c>
      <c r="L26" s="17">
        <f>H26-K26</f>
        <v>0</v>
      </c>
    </row>
    <row r="27" spans="1:12" ht="15.75">
      <c r="A27" s="32" t="s">
        <v>5</v>
      </c>
      <c r="B27" s="32"/>
      <c r="C27" s="32"/>
      <c r="D27" s="32"/>
      <c r="E27" s="32"/>
      <c r="F27" s="32"/>
      <c r="G27" s="5" t="e">
        <f aca="true" t="shared" si="2" ref="G27:L27">G28</f>
        <v>#REF!</v>
      </c>
      <c r="H27" s="22">
        <f t="shared" si="2"/>
        <v>368.98119999999994</v>
      </c>
      <c r="I27" s="22">
        <f t="shared" si="2"/>
        <v>368.98119999999994</v>
      </c>
      <c r="J27" s="23">
        <f t="shared" si="2"/>
        <v>0</v>
      </c>
      <c r="K27" s="22">
        <f t="shared" si="2"/>
        <v>368.9812</v>
      </c>
      <c r="L27" s="23">
        <f t="shared" si="2"/>
        <v>0</v>
      </c>
    </row>
    <row r="28" spans="1:12" ht="27.75" customHeight="1">
      <c r="A28" s="35" t="s">
        <v>31</v>
      </c>
      <c r="B28" s="35"/>
      <c r="C28" s="35"/>
      <c r="D28" s="35"/>
      <c r="E28" s="35"/>
      <c r="F28" s="35"/>
      <c r="G28" s="6" t="e">
        <f>G29+#REF!</f>
        <v>#REF!</v>
      </c>
      <c r="H28" s="21">
        <f>H29</f>
        <v>368.98119999999994</v>
      </c>
      <c r="I28" s="21">
        <f>I29</f>
        <v>368.98119999999994</v>
      </c>
      <c r="J28" s="21">
        <f>J29</f>
        <v>0</v>
      </c>
      <c r="K28" s="21">
        <f>K29</f>
        <v>368.9812</v>
      </c>
      <c r="L28" s="21">
        <f>L29</f>
        <v>0</v>
      </c>
    </row>
    <row r="29" spans="1:12" ht="15.75" customHeight="1">
      <c r="A29" s="31" t="s">
        <v>9</v>
      </c>
      <c r="B29" s="31"/>
      <c r="C29" s="31"/>
      <c r="D29" s="31"/>
      <c r="E29" s="31"/>
      <c r="F29" s="31"/>
      <c r="G29" s="9">
        <v>2585</v>
      </c>
      <c r="H29" s="19">
        <f>266.3812+102.6</f>
        <v>368.98119999999994</v>
      </c>
      <c r="I29" s="19">
        <f>266.3812+102.6</f>
        <v>368.98119999999994</v>
      </c>
      <c r="J29" s="17">
        <f>H29-I29</f>
        <v>0</v>
      </c>
      <c r="K29" s="19">
        <v>368.9812</v>
      </c>
      <c r="L29" s="17">
        <f>H29-K29</f>
        <v>0</v>
      </c>
    </row>
    <row r="30" spans="1:12" ht="23.25" customHeight="1">
      <c r="A30" s="30" t="s">
        <v>1</v>
      </c>
      <c r="B30" s="30"/>
      <c r="C30" s="30"/>
      <c r="D30" s="30"/>
      <c r="E30" s="30"/>
      <c r="F30" s="30"/>
      <c r="G30" s="10" t="e">
        <f>G17</f>
        <v>#REF!</v>
      </c>
      <c r="H30" s="24">
        <f>H9+H17</f>
        <v>1561.39496</v>
      </c>
      <c r="I30" s="24">
        <f>I9+I17</f>
        <v>1560.8453799999997</v>
      </c>
      <c r="J30" s="24">
        <f>J9+J17</f>
        <v>0.5495800000000486</v>
      </c>
      <c r="K30" s="24">
        <f>K9+K17</f>
        <v>1560.84461</v>
      </c>
      <c r="L30" s="24">
        <f>L9+L17</f>
        <v>0.5503500000000372</v>
      </c>
    </row>
  </sheetData>
  <mergeCells count="31">
    <mergeCell ref="A4:K4"/>
    <mergeCell ref="A13:G13"/>
    <mergeCell ref="A15:G15"/>
    <mergeCell ref="A16:G16"/>
    <mergeCell ref="A12:G12"/>
    <mergeCell ref="K7:K8"/>
    <mergeCell ref="A23:G23"/>
    <mergeCell ref="A28:F28"/>
    <mergeCell ref="A22:F22"/>
    <mergeCell ref="M4:T4"/>
    <mergeCell ref="A17:F17"/>
    <mergeCell ref="A20:F20"/>
    <mergeCell ref="A14:F14"/>
    <mergeCell ref="A10:F10"/>
    <mergeCell ref="A11:F11"/>
    <mergeCell ref="A9:F9"/>
    <mergeCell ref="A30:F30"/>
    <mergeCell ref="G7:G8"/>
    <mergeCell ref="A29:F29"/>
    <mergeCell ref="A24:F24"/>
    <mergeCell ref="A25:F25"/>
    <mergeCell ref="A26:F26"/>
    <mergeCell ref="A27:F27"/>
    <mergeCell ref="A19:F19"/>
    <mergeCell ref="A21:F21"/>
    <mergeCell ref="A18:F18"/>
    <mergeCell ref="L7:L8"/>
    <mergeCell ref="A7:F8"/>
    <mergeCell ref="I7:I8"/>
    <mergeCell ref="J7:J8"/>
    <mergeCell ref="H7:H8"/>
  </mergeCells>
  <printOptions/>
  <pageMargins left="0.7874015748031497" right="0" top="0" bottom="0" header="0.5118110236220472" footer="0.5118110236220472"/>
  <pageSetup horizontalDpi="600" verticalDpi="600" orientation="portrait" paperSize="9" scale="90" r:id="rId1"/>
  <headerFooter alignWithMargins="0">
    <oddFooter>&amp;C&amp;8&amp;P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adm26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</dc:creator>
  <cp:keywords/>
  <dc:description/>
  <cp:lastModifiedBy>Butova_O</cp:lastModifiedBy>
  <cp:lastPrinted>2007-04-11T08:35:01Z</cp:lastPrinted>
  <dcterms:created xsi:type="dcterms:W3CDTF">2001-10-26T09:05:57Z</dcterms:created>
  <dcterms:modified xsi:type="dcterms:W3CDTF">2007-06-04T08:06:07Z</dcterms:modified>
  <cp:category/>
  <cp:version/>
  <cp:contentType/>
  <cp:contentStatus/>
</cp:coreProperties>
</file>