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165" windowHeight="9630" activeTab="0"/>
  </bookViews>
  <sheets>
    <sheet name="Год(26.07)" sheetId="1" r:id="rId1"/>
  </sheets>
  <definedNames>
    <definedName name="_xlnm.Print_Area" localSheetId="0">'Год(26.07)'!$A$1:$N$153</definedName>
  </definedNames>
  <calcPr fullCalcOnLoad="1"/>
</workbook>
</file>

<file path=xl/sharedStrings.xml><?xml version="1.0" encoding="utf-8"?>
<sst xmlns="http://schemas.openxmlformats.org/spreadsheetml/2006/main" count="1201" uniqueCount="241">
  <si>
    <t>Земельный налог, взимаемый по ставкам, установленным в сооттветствии с п.п.2 п.1 ст.394 Налогового кодекса Российской Федерации и применяемым к объектам налогообложения, расположенным в границах городских округов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</si>
  <si>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детей в МДОУ)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</si>
  <si>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МОУ ДОД "ДШИ им.Мусоргского")</t>
  </si>
  <si>
    <t>Денежные взыскания (штрафы за нарушение законодательства о налогах и сборах, предусмотренные статьями 116, 117, 118, п.1 и 2 ст.120, статьями 125,126,128,129,129.1,132,133,134,135,135.1 Налогового кодекса Российской Федерации</t>
  </si>
  <si>
    <t>к решению Совета депутатов</t>
  </si>
  <si>
    <t xml:space="preserve"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 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</si>
  <si>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расположенные в границах городских округов и предназначенных для целей жилищного строительства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</si>
  <si>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</si>
  <si>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Изменения</t>
  </si>
  <si>
    <t>(+, - )</t>
  </si>
  <si>
    <t>Субвенции на реализацию закона края по предоставлению мер социальной поддержки семьям, имеющим детей в Красноярском крае в части финансирования расходов на ежемесячные денежные выплаты на проезд детей школьного возраста</t>
  </si>
  <si>
    <t>Субвенции на реализацию закона края по предоставлению мер социальной поддержки семьям, имеющим детей в Красноярском крае в части финансирования расходов на выплату пособия на ребенка школьного возраста</t>
  </si>
  <si>
    <t>Субвенции на реализацию закона края по организации содержания, выхаживания и воспитания детей в возрасте до четырех лет, оставшихся без попечения родителей</t>
  </si>
  <si>
    <t>043</t>
  </si>
  <si>
    <t>Субвенции бюджетам городских округов на выполнение передаваемых полномочий субъектов Российской Федерации</t>
  </si>
  <si>
    <t>023</t>
  </si>
  <si>
    <t>Субсидии бюджетам муниципальных образований на устройство быстровозводимых крытых спортивных площадок на территории образовательных учреждений</t>
  </si>
  <si>
    <t>052</t>
  </si>
  <si>
    <t>Субсидии от других бюджетов бюджетной системы Российской Федерации</t>
  </si>
  <si>
    <t>Субвенции для обеспечения компенсационных выплат родителям или опеукунам,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</si>
  <si>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Субсидии на частичное финансирование (возмещение) расходов на оплату труда муниципальных служащих</t>
  </si>
  <si>
    <t>Субвенции  на реализацию Закона края по наделению государственными полномочиями по организации деятельности органов управления системой социальной защиты населения</t>
  </si>
  <si>
    <t>Проценты, полученные от предоставления бюджетных кредитов внутри страны за счет средств бюджетов городских округов</t>
  </si>
  <si>
    <t>Субсидии на осуществление социально-значимых расходов капитального характера</t>
  </si>
  <si>
    <t>Субсидии на частичное финансирование (возмещение) расходов на повышение с 1 марта 2007 года размеров оплаты труда работников бюджетной сферы</t>
  </si>
  <si>
    <t>Субсидии ЗАТО Железногорск для приобретения современного медицинского оборудования, автотранспорта для ЦМСЧ № 51</t>
  </si>
  <si>
    <t>Субвенции бюджетам на цели равного с МВД РФ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РФ и местных бюджетов</t>
  </si>
  <si>
    <t>Субсидии на реализацию краевой целевой программы "Обеспечение жильем молодых семей" на 2006 - 2008 годы</t>
  </si>
  <si>
    <t>Субвенции местным бюджетам на внедрение инновационных общеобразовательных программ в муниципальных общеобразовательных учреждениях</t>
  </si>
  <si>
    <t>Субвенции на компенсацию части родительской платы за содержание ребенка в государственных  и муниципальных образовательных учреждениях, реализующих основную общеобразовательную программу дошкольного образования</t>
  </si>
  <si>
    <t>Субвенции на реализацию Закона края "О наделении органов местного самоуправления городских округов края государственными полномочиями по предоставлению мер социальной поддержки семьям, имеющим детей в Красноярском крае" в части финансирования расходов на ежемесячную денежную выплату семьям с детьми, в которых родители инвалиды</t>
  </si>
  <si>
    <t>Государственная пошлина за выдачу разрешения на установку рекламной конструкции</t>
  </si>
  <si>
    <t>053</t>
  </si>
  <si>
    <t>Субсидии ЗАТО Железногорск для осуществления реконструкции здравпунктов поселков Тартат, Новый путь, Додоново, Шивера</t>
  </si>
  <si>
    <t>Субсидии бюджетам муниципальных образований края на выполнение ремонтно-строительных работ по устройству спортивных дворов общеобразовательных учреждений</t>
  </si>
  <si>
    <t>Субсидии на реализаию мероприятий, направленных на повышение эксплуатационной надежности объектов жизнеобеспечения муниципальных образований края</t>
  </si>
  <si>
    <t>План</t>
  </si>
  <si>
    <t>Код администратора</t>
  </si>
  <si>
    <t>Код группы</t>
  </si>
  <si>
    <t>Код подгруппы</t>
  </si>
  <si>
    <t xml:space="preserve">Код статьи 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</si>
  <si>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</si>
  <si>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</si>
  <si>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</si>
  <si>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</si>
  <si>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Наименование групп, подгрупп, статей, подстатей,</t>
  </si>
  <si>
    <t xml:space="preserve">элементов, программ (подпрограмм), кодов </t>
  </si>
  <si>
    <t>экономической классификации доходов</t>
  </si>
  <si>
    <t>на 2007 год</t>
  </si>
  <si>
    <t>на 2004 год</t>
  </si>
  <si>
    <t>000</t>
  </si>
  <si>
    <t>1</t>
  </si>
  <si>
    <t>00</t>
  </si>
  <si>
    <t>0000</t>
  </si>
  <si>
    <t>ДОХОДЫ</t>
  </si>
  <si>
    <t>182</t>
  </si>
  <si>
    <t>01</t>
  </si>
  <si>
    <t>НАЛОГИ  НА  ПРИБЫЛЬ, ДОХОДЫ</t>
  </si>
  <si>
    <t>110</t>
  </si>
  <si>
    <t>Налог на прибыль организаций</t>
  </si>
  <si>
    <t>012</t>
  </si>
  <si>
    <t>02</t>
  </si>
  <si>
    <t>Налог на доходы физических  лиц</t>
  </si>
  <si>
    <t>010</t>
  </si>
  <si>
    <t>020</t>
  </si>
  <si>
    <t>021</t>
  </si>
  <si>
    <t>022</t>
  </si>
  <si>
    <t>030</t>
  </si>
  <si>
    <t>040</t>
  </si>
  <si>
    <t>03</t>
  </si>
  <si>
    <t>05</t>
  </si>
  <si>
    <t>НАЛОГИ  НА  СОВОКУПНЫЙ  ДОХОД</t>
  </si>
  <si>
    <t>Единый сельскохозяйственный налог</t>
  </si>
  <si>
    <t>06</t>
  </si>
  <si>
    <t>НАЛОГИ  НА  ИМУЩЕСТВО</t>
  </si>
  <si>
    <t>04</t>
  </si>
  <si>
    <t>Земельный налог</t>
  </si>
  <si>
    <t>08</t>
  </si>
  <si>
    <t>ГОСУДАРСТВЕННАЯ  ПОШЛИНА, СБОРЫ</t>
  </si>
  <si>
    <t>188</t>
  </si>
  <si>
    <t>07</t>
  </si>
  <si>
    <t>140</t>
  </si>
  <si>
    <t>009</t>
  </si>
  <si>
    <t>150</t>
  </si>
  <si>
    <t>09</t>
  </si>
  <si>
    <t>Налог на имущество предприятий</t>
  </si>
  <si>
    <t>050</t>
  </si>
  <si>
    <t>11</t>
  </si>
  <si>
    <t>162</t>
  </si>
  <si>
    <t>120</t>
  </si>
  <si>
    <t>091</t>
  </si>
  <si>
    <t>011</t>
  </si>
  <si>
    <t>034</t>
  </si>
  <si>
    <t>014</t>
  </si>
  <si>
    <t>044</t>
  </si>
  <si>
    <t>12</t>
  </si>
  <si>
    <t>Плата за негативное воздействие на окружающую среду</t>
  </si>
  <si>
    <t>13</t>
  </si>
  <si>
    <t>0100</t>
  </si>
  <si>
    <t>130</t>
  </si>
  <si>
    <t>076</t>
  </si>
  <si>
    <t>0200</t>
  </si>
  <si>
    <t>0300</t>
  </si>
  <si>
    <t>0400</t>
  </si>
  <si>
    <t>720</t>
  </si>
  <si>
    <t>0500</t>
  </si>
  <si>
    <t>722</t>
  </si>
  <si>
    <t>0600</t>
  </si>
  <si>
    <t>727</t>
  </si>
  <si>
    <t>0700</t>
  </si>
  <si>
    <t>14</t>
  </si>
  <si>
    <t>410</t>
  </si>
  <si>
    <t>033</t>
  </si>
  <si>
    <t>440</t>
  </si>
  <si>
    <t>15</t>
  </si>
  <si>
    <t>АДМИНИСТРАТИВНЫЕ  ПЛАТЕЖИ И  СБОРЫ</t>
  </si>
  <si>
    <t>16</t>
  </si>
  <si>
    <t>ШТРАФЫ, САНКЦИИ, ВОЗМЕЩЕНИЕ УЩЕРБА</t>
  </si>
  <si>
    <t>30</t>
  </si>
  <si>
    <t>90</t>
  </si>
  <si>
    <t>17</t>
  </si>
  <si>
    <t>ПРОЧИЕ НЕНАЛОГОВЫЕ ДОХОДЫ</t>
  </si>
  <si>
    <t>180</t>
  </si>
  <si>
    <t>Прочие неналоговые доходы бюджетов городских округов</t>
  </si>
  <si>
    <t>151</t>
  </si>
  <si>
    <t>2</t>
  </si>
  <si>
    <t>БЕЗВОЗМЕЗДНЫЕ ПОСТУПЛЕНИЯ</t>
  </si>
  <si>
    <t>3</t>
  </si>
  <si>
    <t>Рыночные продажи товаров и услуг</t>
  </si>
  <si>
    <t>712</t>
  </si>
  <si>
    <t>713</t>
  </si>
  <si>
    <t>714</t>
  </si>
  <si>
    <t>715</t>
  </si>
  <si>
    <t>716</t>
  </si>
  <si>
    <t>717</t>
  </si>
  <si>
    <t>718</t>
  </si>
  <si>
    <t>719</t>
  </si>
  <si>
    <t>726</t>
  </si>
  <si>
    <t>ИТОГО  ДОХОДОВ :</t>
  </si>
  <si>
    <t>Код бюджетной классификации</t>
  </si>
  <si>
    <t>ПЛАН  ДОХОДОВ</t>
  </si>
  <si>
    <t>бюджета ЗАТО Железногорск</t>
  </si>
  <si>
    <t>№  строки</t>
  </si>
  <si>
    <t>0046</t>
  </si>
  <si>
    <t>ПЛАТЕЖИ ПРИ ПОЛЬЗОВАНИИ ПРИРОДНЫМИ РЕСУРСАМИ</t>
  </si>
  <si>
    <t>Налог на прибыль организаций, зачисляемый в бюджеты субъектов Российской Федерации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</si>
  <si>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</si>
  <si>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</si>
  <si>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</si>
  <si>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</si>
  <si>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Единый налог на вмененный доход  для отдельных видов деятельности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</si>
  <si>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</si>
  <si>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</si>
  <si>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</si>
  <si>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ЗАДОЛЖЕННОСТЬ И ПЕРЕРАСЧЕТЫ ПО ОТМЕНЕННЫМ НАЛОГАМ, СБОРАМ И ИНЫМ ОБЯЗАТЕЛЬНЫМ ПЛАТЕЖАМ</t>
  </si>
  <si>
    <t>Налог на пользователей автомобильных дорог</t>
  </si>
  <si>
    <t xml:space="preserve">Cбор на нужды образовательных учреждений, взимаемый с юридических лиц </t>
  </si>
  <si>
    <t>Налог на прибыль организаций, зачислявшийся до 1 января 2005 в местные бюджеты, мобилизуемый на территориях городских округов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</si>
  <si>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</si>
  <si>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территории,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</si>
  <si>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</si>
  <si>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ДОХОДЫ  ОТ  ИСПОЛЬЗОВАНИЯ ИМУЩЕСТВА, НАХОДЯЩЕГОСЯ В ГОСУДАРСТВЕННОЙ И МУНИЦИПАЛЬНОЙ СОБСТВЕННОСТИ</t>
  </si>
  <si>
    <t>Дивиденды по акциям и доходы от прочих форм участия в капитале, находящихся в собственности городских округов</t>
  </si>
  <si>
    <t>Доходы от сдачи в аренду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</si>
  <si>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</si>
  <si>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</si>
  <si>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</si>
  <si>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</si>
  <si>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(плата за спецпродуцию ГИБДД)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</si>
  <si>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школе - интернате)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</si>
  <si>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</si>
  <si>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</si>
  <si>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</si>
  <si>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</si>
  <si>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Доходы от реализации иного имущества, находящегося в собственности городских округов (в части реализации материальных запасов по указанному имуществу)</t>
  </si>
  <si>
    <t>Платежи, взимаемые организациями городских округов за выполнение определенных функций</t>
  </si>
  <si>
    <t>Денежные взыскания (штрафы) за нарушения бюджетного законодательства о налогах и сборах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</si>
  <si>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</si>
  <si>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</si>
  <si>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от других бюджетов бюджетной системы Российской Федерации</t>
  </si>
  <si>
    <t>Дотации бюджетам городских округов на выравнивание уровня бюджетной обеспеченности</t>
  </si>
  <si>
    <t>007</t>
  </si>
  <si>
    <t>Субвенции от других бюджетов бюджетной системы Российской Федерации</t>
  </si>
  <si>
    <t>002</t>
  </si>
  <si>
    <t>Субвенции бюджетам городских округов на оплату жилищно-коммунальных услуг отдельным категориям граждан</t>
  </si>
  <si>
    <t>003</t>
  </si>
  <si>
    <t>Субвенции бюджетам гордских округов на осуществление полномочий по подготовке и проведению сельскохозяйственной переписи</t>
  </si>
  <si>
    <t>Субвенции бюджетам городских округов по осуществлению расходов бюджета по выплате ежемесячного пособия на ребенка</t>
  </si>
  <si>
    <t>015</t>
  </si>
  <si>
    <t xml:space="preserve">Субвенции бюджетам городских округов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 </t>
  </si>
  <si>
    <t>008</t>
  </si>
  <si>
    <t>Дотации бюджетам закрытых административно - территориальных образований</t>
  </si>
  <si>
    <t>Субвенции бюджетам городских округов на развитие и поддержку социальной и инженерной  инфраструктуры</t>
  </si>
  <si>
    <t>039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</si>
  <si>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</si>
  <si>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</si>
  <si>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999</t>
  </si>
  <si>
    <t>Субвенции на финансовое обеспечение гарантий прав граждан на получение общедоступного и бесплатного начального общего, основного общего, среднего общего образования в общеобразовательных учреждениях края, в том числе негосударственных образовательных учреждениях, прошедших госаккредитацию и реализацию основных общеобразовательных программ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</si>
  <si>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первого и второго года жизни специальными молочными продуктами детского питания"</t>
  </si>
  <si>
    <t>Субвенции на содержание учреждений социального обслуживания населения в соответствии с Законом края "О наделении органов местного самоуправления края государственными полномочиями по социальному обслуживанию населения"</t>
  </si>
  <si>
    <t>Прочие субсидии бюджетам городских округов</t>
  </si>
  <si>
    <t>ДОХОДЫ ОТ ПРЕДПРИНИМАТЕЛЬСКОЙ И ИНОЙ ПРИНОСЯЩЕЙ ДОХОД ДЕЯТЕЛЬНОСТИ</t>
  </si>
  <si>
    <t>Налог на доходы физических лиц с доходов, полученных в виде выигрышей и призов в проводимых конкурсах, играх и других мероприятиях</t>
  </si>
  <si>
    <t>Земельный налог (по обязательствам, возникшим до 1 января 2006 года), мобилизуемый на территориях городских округов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</si>
  <si>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</si>
  <si>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001</t>
  </si>
  <si>
    <t>Субвенции бюджетам городских округов на обеспечение мер социальной поддержки ветеранов труда и труженииков тыла</t>
  </si>
  <si>
    <t>Субвенции бюджетам городских округов на переселение граждан закрытых административно - территориальных образований</t>
  </si>
  <si>
    <t>026</t>
  </si>
  <si>
    <t>Субвенции на выполнение  государственных полномочий по созданию и обеспечению деятельности комиссий по делам несовершеннолетних и защите их прав</t>
  </si>
  <si>
    <t>Доходы от продажи услуг, оказываемых учреждениями, находящимися в ведении органов местного самоуправления городских округов - Управление образования</t>
  </si>
  <si>
    <t>ДОХОДЫ ОТ ПРОДАЖИ МАТЕРИАЛЬНЫХ И НЕМАТЕРИАЛЬНЫХ АКТИВОВ</t>
  </si>
  <si>
    <t xml:space="preserve">Субвенции на оказание единовременной адресной материальной помощи гражданам, находящимся в трудной жизненной ситуации, в размере  не более 5,0 тыс.руб.на человека </t>
  </si>
  <si>
    <t xml:space="preserve">Субвенции на оказание единовременной адресной материальной помощи одиноким пенсионерам на текущий ремонт жилья по фактически сложившимся ценам, но не более 5,0 тыс.руб.на человека </t>
  </si>
  <si>
    <t>Субсидии на мероприятия, предусмотренные краевой целевой программой "Культура Красноярья на 2007-2009 годы"</t>
  </si>
  <si>
    <t>Субвенции на финансирование расходов, связанных с предоставлением отдельным категориям граждан мер социальной поддержки в форме субсидий для оплаты жилья и коммунальных услуг в соответствии с Законом края от 27.12.2005</t>
  </si>
  <si>
    <t>Субвенции бюджетам муниципальных образований края на реализацию Закона края "О порядке обеспечения жильем ветеранов, инвалидов и семей, имеющих детей - инвалидов, нуждающихся в улучшении жилищных условий"</t>
  </si>
  <si>
    <t>Субвенции на оплату за содержание в МДОУ (группах) детей в соответствии с Законом края "О защите прав ребенка"</t>
  </si>
  <si>
    <t>Субвенции на реализацию государственных полномочий по обеспечению питанием детей, обучающихся в муниципальных образовательных учреждениях без взимания платы в соответствии с Законом края "О защите прав ребенка"</t>
  </si>
  <si>
    <t xml:space="preserve">Субвенции на доплату к пенсии по случаю потери кормильца детям военнослужащих, погибших (умерших) в период прохождения  военной службы, в соответствии с Законом края от 20.12.2005 № 17-4271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</si>
  <si>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МОУ ДОД "ДХШ")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</si>
  <si>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МОУ ДОД "Детская школа искусств № 2")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</si>
  <si>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</si>
  <si>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Субвенции бюджетам городских округов для финансового обеспечения переданных исполнительно - 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</si>
  <si>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Субвенции на выполнение государственных полномочий по решению вопросов социальной поддержки детей - сирот и детей без попечения родителей</t>
  </si>
  <si>
    <t>Субвенции на реализацию Закона края "О наделении органов местного самоуправления муниципальных райнов и городских округов государственными полномочиями по социальной поддержке инвалидов"</t>
  </si>
  <si>
    <t>Доходы от продажи услуг, оказываемых учреждениями, находящимися в ведении органов местного самоуправления городских округов - ДК</t>
  </si>
  <si>
    <t>Доходы от продажи услуг, оказываемых учреждениями, находящимися в ведении органов местного самоуправления городских округов - МУК ДК "Старт"</t>
  </si>
  <si>
    <t>Доходы от продажи услуг, оказываемых учреждениями, находящимися в ведении органов местного самоуправления городских округов - МУК МВЦ</t>
  </si>
  <si>
    <t>Доходы от продажи услуг, оказываемых учреждениями, находящимися в ведении органов местного самоуправления городских округов - МУК театр кукол "Золотой ключик"</t>
  </si>
  <si>
    <t>Доходы от продажи услуг, оказываемых учреждениями, находящимися в ведении органов местного самоуправления городских округов - МУК Театр оперетты</t>
  </si>
  <si>
    <t>Доходы от продажи услуг, оказываемых учреждениями, находящимися в ведении органов местного самоуправления городских округов - МУК ЦГБ им.Горького</t>
  </si>
  <si>
    <t>Доходы от продажи услуг, оказываемых учреждениями, находящимися в ведении органов местного самоуправления городских округов - МУК "ПКиО"</t>
  </si>
  <si>
    <t>Доходы от продажи услуг, оказываемых учреждениями, находящимися в ведении органов местного самоуправления городских округов - МУК ЦД</t>
  </si>
  <si>
    <t>Доходы от продажи услуг, оказываемых учреждениями, находящимися в ведении органов местного самоуправления городских округов - МОУ ДОД "ДХШ"</t>
  </si>
  <si>
    <t>Доходы от продажи услуг, оказываемых учреждениями, находящимися в ведении органов местного самоуправления городских округов - МУ "ЦСО"</t>
  </si>
  <si>
    <t>Земельный налог, взимаемый по ставкам, установленным в сооттветствии с п.п.1 п.1 ст.394 Налогового кодекса Российской Федерации и применяемым к объектам налогообложения, расположенным в границах городских округов</t>
  </si>
  <si>
    <t>Приложение № 3</t>
  </si>
  <si>
    <t>к решению городского Совета</t>
  </si>
  <si>
    <r>
      <t xml:space="preserve">от </t>
    </r>
    <r>
      <rPr>
        <u val="single"/>
        <sz val="10.5"/>
        <rFont val="Arial"/>
        <family val="2"/>
      </rPr>
      <t xml:space="preserve">12.12.2006 </t>
    </r>
    <r>
      <rPr>
        <sz val="10.5"/>
        <rFont val="Arial"/>
        <family val="2"/>
      </rPr>
      <t xml:space="preserve"> № </t>
    </r>
    <r>
      <rPr>
        <u val="single"/>
        <sz val="10.5"/>
        <rFont val="Arial"/>
        <family val="2"/>
      </rPr>
      <t>22-134Р.</t>
    </r>
  </si>
  <si>
    <t>от 26.07.2007 № 29-185Р_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</si>
</sst>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\ _р_._-;\-* #,##0.00\ _р_._-;_-* &quot;-&quot;??\ _р_._-;_-@_-"/>
    <numFmt numFmtId="166" formatCode="_-* #,##0.0\ _р_._-;\-* #,##0.0\ _р_._-;_-* &quot;-&quot;??\ _р_._-;_-@_-"/>
    <numFmt numFmtId="167" formatCode="_-* #,##0.000\ _р_._-;\-* #,##0.000\ _р_._-;_-* &quot;-&quot;??\ _р_._-;_-@_-"/>
    <numFmt numFmtId="168" formatCode="_-* #,##0.000_р_._-;\-* #,##0.000_р_._-;_-* &quot;-&quot;??_р_._-;_-@_-"/>
    <numFmt numFmtId="169" formatCode="_-* #,##0.00000\ _р_._-;\-* #,##0.00000\ _р_._-;_-* &quot;-&quot;??\ _р_._-;_-@_-"/>
    <numFmt numFmtId="170" formatCode="_-* #,##0.0000\ _р_._-;\-* #,##0.0000\ _р_._-;_-* &quot;-&quot;??\ _р_._-;_-@_-"/>
    <numFmt numFmtId="171" formatCode="_-* #,##0.00000_р_._-;\-* #,##0.00000_р_._-;_-* &quot;-&quot;?????_р_._-;_-@_-"/>
    <numFmt numFmtId="172" formatCode="_-* #,##0.0_р_._-;\-* #,##0.0_р_._-;_-* &quot;-&quot;?_р_._-;_-@_-"/>
    <numFmt numFmtId="173" formatCode="#,##0.000"/>
    <numFmt numFmtId="174" formatCode="_-* #,##0.000000\ _р_._-;\-* #,##0.000000\ _р_._-;_-* &quot;-&quot;??\ _р_._-;_-@_-"/>
    <numFmt numFmtId="175" formatCode="_-* #,##0.000_р_._-;\-* #,##0.000_р_._-;_-* &quot;-&quot;???_р_._-;_-@_-"/>
  </numFmts>
  <fonts count="10">
    <font>
      <sz val="10"/>
      <name val="Arial Cyr"/>
      <family val="0"/>
    </font>
    <font>
      <sz val="8"/>
      <name val="MS Sans Serif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indexed="6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.5"/>
      <name val="Arial"/>
      <family val="2"/>
    </font>
    <font>
      <u val="single"/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2" borderId="0" xfId="17" applyFont="1" applyFill="1" applyAlignment="1">
      <alignment horizontal="center"/>
      <protection/>
    </xf>
    <xf numFmtId="0" fontId="5" fillId="2" borderId="0" xfId="17" applyFont="1" applyFill="1" applyAlignment="1">
      <alignment horizontal="center"/>
      <protection/>
    </xf>
    <xf numFmtId="0" fontId="4" fillId="0" borderId="1" xfId="17" applyFont="1" applyBorder="1" applyAlignment="1">
      <alignment horizontal="center"/>
      <protection/>
    </xf>
    <xf numFmtId="0" fontId="4" fillId="2" borderId="1" xfId="17" applyFont="1" applyFill="1" applyBorder="1" applyAlignment="1">
      <alignment horizontal="center"/>
      <protection/>
    </xf>
    <xf numFmtId="0" fontId="6" fillId="2" borderId="1" xfId="0" applyFont="1" applyFill="1" applyBorder="1" applyAlignment="1">
      <alignment horizontal="center"/>
    </xf>
    <xf numFmtId="0" fontId="4" fillId="0" borderId="2" xfId="17" applyFont="1" applyBorder="1" applyAlignment="1">
      <alignment horizontal="center"/>
      <protection/>
    </xf>
    <xf numFmtId="0" fontId="4" fillId="2" borderId="2" xfId="17" applyFont="1" applyFill="1" applyBorder="1" applyAlignment="1">
      <alignment horizontal="center"/>
      <protection/>
    </xf>
    <xf numFmtId="0" fontId="6" fillId="2" borderId="2" xfId="0" applyFont="1" applyFill="1" applyBorder="1" applyAlignment="1">
      <alignment horizontal="center"/>
    </xf>
    <xf numFmtId="0" fontId="6" fillId="2" borderId="2" xfId="17" applyFont="1" applyFill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6" fillId="2" borderId="3" xfId="0" applyFont="1" applyFill="1" applyBorder="1" applyAlignment="1">
      <alignment horizontal="center"/>
    </xf>
    <xf numFmtId="164" fontId="3" fillId="0" borderId="0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7" fontId="3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7" fontId="3" fillId="0" borderId="4" xfId="0" applyNumberFormat="1" applyFont="1" applyFill="1" applyBorder="1" applyAlignment="1">
      <alignment/>
    </xf>
    <xf numFmtId="0" fontId="3" fillId="2" borderId="0" xfId="17" applyFont="1" applyFill="1">
      <alignment/>
      <protection/>
    </xf>
    <xf numFmtId="0" fontId="4" fillId="2" borderId="0" xfId="17" applyFont="1" applyFill="1">
      <alignment/>
      <protection/>
    </xf>
    <xf numFmtId="0" fontId="3" fillId="2" borderId="1" xfId="0" applyFont="1" applyFill="1" applyBorder="1" applyAlignment="1">
      <alignment/>
    </xf>
    <xf numFmtId="164" fontId="3" fillId="0" borderId="6" xfId="19" applyNumberFormat="1" applyFont="1" applyBorder="1" applyAlignment="1">
      <alignment/>
    </xf>
    <xf numFmtId="0" fontId="3" fillId="0" borderId="6" xfId="0" applyFont="1" applyBorder="1" applyAlignment="1">
      <alignment/>
    </xf>
    <xf numFmtId="164" fontId="3" fillId="0" borderId="7" xfId="19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 vertical="top"/>
    </xf>
    <xf numFmtId="164" fontId="3" fillId="0" borderId="7" xfId="19" applyNumberFormat="1" applyFont="1" applyFill="1" applyBorder="1" applyAlignment="1">
      <alignment/>
    </xf>
    <xf numFmtId="167" fontId="3" fillId="0" borderId="9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3" fillId="0" borderId="9" xfId="19" applyNumberFormat="1" applyFont="1" applyBorder="1" applyAlignment="1">
      <alignment/>
    </xf>
    <xf numFmtId="167" fontId="3" fillId="0" borderId="9" xfId="0" applyNumberFormat="1" applyFont="1" applyFill="1" applyBorder="1" applyAlignment="1">
      <alignment/>
    </xf>
    <xf numFmtId="0" fontId="3" fillId="0" borderId="7" xfId="0" applyFont="1" applyBorder="1" applyAlignment="1">
      <alignment vertical="top" wrapText="1"/>
    </xf>
    <xf numFmtId="0" fontId="3" fillId="3" borderId="7" xfId="0" applyFont="1" applyFill="1" applyBorder="1" applyAlignment="1">
      <alignment/>
    </xf>
    <xf numFmtId="0" fontId="3" fillId="0" borderId="11" xfId="17" applyFont="1" applyBorder="1" applyAlignment="1">
      <alignment vertical="top" wrapText="1"/>
      <protection/>
    </xf>
    <xf numFmtId="0" fontId="3" fillId="0" borderId="12" xfId="17" applyFont="1" applyBorder="1" applyAlignment="1">
      <alignment vertical="top" wrapText="1"/>
      <protection/>
    </xf>
    <xf numFmtId="0" fontId="6" fillId="0" borderId="13" xfId="17" applyFont="1" applyFill="1" applyBorder="1" applyAlignment="1">
      <alignment horizontal="center" vertical="top" wrapText="1"/>
      <protection/>
    </xf>
    <xf numFmtId="0" fontId="4" fillId="0" borderId="11" xfId="17" applyFont="1" applyBorder="1" applyAlignment="1">
      <alignment vertical="top" wrapText="1"/>
      <protection/>
    </xf>
    <xf numFmtId="0" fontId="7" fillId="0" borderId="11" xfId="17" applyFont="1" applyBorder="1" applyAlignment="1">
      <alignment vertical="top" wrapText="1"/>
      <protection/>
    </xf>
    <xf numFmtId="0" fontId="3" fillId="0" borderId="11" xfId="17" applyFont="1" applyFill="1" applyBorder="1" applyAlignment="1">
      <alignment vertical="top" wrapText="1"/>
      <protection/>
    </xf>
    <xf numFmtId="0" fontId="4" fillId="0" borderId="12" xfId="17" applyFont="1" applyBorder="1" applyAlignment="1">
      <alignment vertical="top" wrapText="1"/>
      <protection/>
    </xf>
    <xf numFmtId="0" fontId="3" fillId="0" borderId="14" xfId="17" applyFont="1" applyBorder="1" applyAlignment="1">
      <alignment vertical="top" wrapText="1"/>
      <protection/>
    </xf>
    <xf numFmtId="0" fontId="4" fillId="0" borderId="11" xfId="0" applyFont="1" applyBorder="1" applyAlignment="1">
      <alignment vertical="top" wrapText="1"/>
    </xf>
    <xf numFmtId="0" fontId="3" fillId="0" borderId="12" xfId="17" applyFont="1" applyFill="1" applyBorder="1" applyAlignment="1">
      <alignment vertical="top" wrapText="1"/>
      <protection/>
    </xf>
    <xf numFmtId="0" fontId="3" fillId="0" borderId="15" xfId="17" applyFont="1" applyBorder="1" applyAlignment="1">
      <alignment vertical="top" wrapText="1"/>
      <protection/>
    </xf>
    <xf numFmtId="49" fontId="3" fillId="0" borderId="16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0" fontId="3" fillId="2" borderId="3" xfId="17" applyFont="1" applyFill="1" applyBorder="1" applyAlignment="1">
      <alignment/>
      <protection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0" fontId="6" fillId="0" borderId="32" xfId="17" applyFont="1" applyFill="1" applyBorder="1" applyAlignment="1">
      <alignment horizontal="center"/>
      <protection/>
    </xf>
    <xf numFmtId="164" fontId="3" fillId="0" borderId="1" xfId="19" applyNumberFormat="1" applyFont="1" applyBorder="1" applyAlignment="1">
      <alignment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166" fontId="3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49" fontId="3" fillId="0" borderId="36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/>
    </xf>
    <xf numFmtId="0" fontId="7" fillId="0" borderId="15" xfId="17" applyFont="1" applyBorder="1" applyAlignment="1">
      <alignment vertical="top" wrapText="1"/>
      <protection/>
    </xf>
    <xf numFmtId="0" fontId="3" fillId="0" borderId="39" xfId="0" applyFont="1" applyBorder="1" applyAlignment="1">
      <alignment horizontal="center" vertical="top"/>
    </xf>
    <xf numFmtId="0" fontId="4" fillId="0" borderId="6" xfId="17" applyFont="1" applyBorder="1" applyAlignment="1">
      <alignment vertical="top" wrapText="1"/>
      <protection/>
    </xf>
    <xf numFmtId="0" fontId="3" fillId="0" borderId="4" xfId="0" applyFont="1" applyBorder="1" applyAlignment="1">
      <alignment horizontal="center" vertical="top"/>
    </xf>
    <xf numFmtId="167" fontId="3" fillId="0" borderId="10" xfId="19" applyNumberFormat="1" applyFont="1" applyBorder="1" applyAlignment="1">
      <alignment/>
    </xf>
    <xf numFmtId="0" fontId="3" fillId="0" borderId="18" xfId="17" applyFont="1" applyBorder="1" applyAlignment="1">
      <alignment vertical="top" wrapText="1"/>
      <protection/>
    </xf>
    <xf numFmtId="167" fontId="3" fillId="0" borderId="10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 vertical="top"/>
    </xf>
    <xf numFmtId="167" fontId="3" fillId="0" borderId="10" xfId="19" applyNumberFormat="1" applyFont="1" applyFill="1" applyBorder="1" applyAlignment="1">
      <alignment/>
    </xf>
    <xf numFmtId="167" fontId="3" fillId="0" borderId="2" xfId="19" applyNumberFormat="1" applyFont="1" applyBorder="1" applyAlignment="1">
      <alignment/>
    </xf>
    <xf numFmtId="167" fontId="3" fillId="0" borderId="40" xfId="19" applyNumberFormat="1" applyFont="1" applyBorder="1" applyAlignment="1">
      <alignment/>
    </xf>
    <xf numFmtId="167" fontId="3" fillId="0" borderId="3" xfId="0" applyNumberFormat="1" applyFont="1" applyBorder="1" applyAlignment="1">
      <alignment/>
    </xf>
    <xf numFmtId="0" fontId="3" fillId="0" borderId="37" xfId="17" applyFont="1" applyBorder="1" applyAlignment="1">
      <alignment vertical="top" wrapText="1"/>
      <protection/>
    </xf>
    <xf numFmtId="0" fontId="7" fillId="4" borderId="7" xfId="17" applyFont="1" applyFill="1" applyBorder="1" applyAlignment="1">
      <alignment vertical="top" wrapText="1"/>
      <protection/>
    </xf>
    <xf numFmtId="0" fontId="7" fillId="4" borderId="12" xfId="17" applyFont="1" applyFill="1" applyBorder="1" applyAlignment="1">
      <alignment vertical="top" wrapText="1"/>
      <protection/>
    </xf>
    <xf numFmtId="0" fontId="7" fillId="0" borderId="11" xfId="17" applyFont="1" applyFill="1" applyBorder="1" applyAlignment="1">
      <alignment vertical="top" wrapText="1"/>
      <protection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textRotation="90"/>
    </xf>
    <xf numFmtId="0" fontId="3" fillId="0" borderId="44" xfId="0" applyFont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9"/>
  <sheetViews>
    <sheetView tabSelected="1" zoomScale="75" zoomScaleNormal="75" workbookViewId="0" topLeftCell="A1">
      <selection activeCell="N3" sqref="N3"/>
    </sheetView>
  </sheetViews>
  <sheetFormatPr defaultColWidth="9.00390625" defaultRowHeight="12.75"/>
  <cols>
    <col min="1" max="1" width="4.625" style="16" customWidth="1"/>
    <col min="2" max="2" width="4.375" style="3" customWidth="1"/>
    <col min="3" max="3" width="2.375" style="3" customWidth="1"/>
    <col min="4" max="5" width="2.75390625" style="3" customWidth="1"/>
    <col min="6" max="6" width="4.125" style="3" customWidth="1"/>
    <col min="7" max="7" width="2.75390625" style="3" customWidth="1"/>
    <col min="8" max="8" width="5.00390625" style="3" customWidth="1"/>
    <col min="9" max="9" width="3.875" style="3" customWidth="1"/>
    <col min="10" max="10" width="64.25390625" style="3" customWidth="1"/>
    <col min="11" max="11" width="1.00390625" style="3" hidden="1" customWidth="1"/>
    <col min="12" max="12" width="16.25390625" style="3" hidden="1" customWidth="1"/>
    <col min="13" max="13" width="14.625" style="3" hidden="1" customWidth="1"/>
    <col min="14" max="14" width="27.25390625" style="3" customWidth="1"/>
    <col min="15" max="16384" width="9.125" style="3" customWidth="1"/>
  </cols>
  <sheetData>
    <row r="1" ht="13.5">
      <c r="N1" s="95" t="s">
        <v>237</v>
      </c>
    </row>
    <row r="2" ht="13.5">
      <c r="N2" s="96" t="s">
        <v>4</v>
      </c>
    </row>
    <row r="3" ht="13.5">
      <c r="N3" s="95" t="s">
        <v>240</v>
      </c>
    </row>
    <row r="4" ht="13.5">
      <c r="N4" s="95" t="s">
        <v>237</v>
      </c>
    </row>
    <row r="5" ht="13.5">
      <c r="N5" s="96" t="s">
        <v>238</v>
      </c>
    </row>
    <row r="6" ht="13.5">
      <c r="N6" s="95" t="s">
        <v>239</v>
      </c>
    </row>
    <row r="7" spans="1:14" ht="13.5" customHeight="1">
      <c r="A7" s="1"/>
      <c r="B7" s="2"/>
      <c r="C7" s="2"/>
      <c r="D7" s="2"/>
      <c r="E7" s="2"/>
      <c r="F7" s="2"/>
      <c r="G7" s="2"/>
      <c r="H7" s="2"/>
      <c r="I7" s="2"/>
      <c r="J7" s="4" t="s">
        <v>140</v>
      </c>
      <c r="K7" s="2"/>
      <c r="L7" s="2"/>
      <c r="M7" s="2"/>
      <c r="N7" s="2"/>
    </row>
    <row r="8" spans="1:14" ht="13.5" customHeight="1">
      <c r="A8" s="1"/>
      <c r="B8" s="2"/>
      <c r="C8" s="2"/>
      <c r="D8" s="2"/>
      <c r="E8" s="2"/>
      <c r="F8" s="2"/>
      <c r="G8" s="2"/>
      <c r="H8" s="2"/>
      <c r="I8" s="2"/>
      <c r="J8" s="4" t="s">
        <v>141</v>
      </c>
      <c r="K8" s="2"/>
      <c r="L8" s="2"/>
      <c r="M8" s="2"/>
      <c r="N8" s="2"/>
    </row>
    <row r="9" spans="1:14" ht="13.5" customHeight="1">
      <c r="A9" s="1"/>
      <c r="B9" s="2"/>
      <c r="C9" s="2"/>
      <c r="D9" s="2"/>
      <c r="E9" s="2"/>
      <c r="F9" s="2"/>
      <c r="G9" s="2"/>
      <c r="H9" s="2"/>
      <c r="I9" s="2"/>
      <c r="J9" s="4" t="s">
        <v>48</v>
      </c>
      <c r="K9" s="2"/>
      <c r="L9" s="2"/>
      <c r="M9" s="2"/>
      <c r="N9" s="2"/>
    </row>
    <row r="10" spans="1:14" ht="13.5" customHeight="1">
      <c r="A10" s="1"/>
      <c r="B10" s="2"/>
      <c r="C10" s="2"/>
      <c r="D10" s="2"/>
      <c r="E10" s="2"/>
      <c r="F10" s="2"/>
      <c r="G10" s="2"/>
      <c r="H10" s="2"/>
      <c r="I10" s="2"/>
      <c r="J10" s="5"/>
      <c r="K10" s="2"/>
      <c r="L10" s="2"/>
      <c r="M10" s="2"/>
      <c r="N10" s="2"/>
    </row>
    <row r="11" spans="1:14" ht="13.5" customHeight="1" thickBot="1">
      <c r="A11" s="1"/>
      <c r="B11" s="2"/>
      <c r="C11" s="2"/>
      <c r="D11" s="2"/>
      <c r="E11" s="2"/>
      <c r="F11" s="2"/>
      <c r="G11" s="2"/>
      <c r="H11" s="2"/>
      <c r="I11" s="2"/>
      <c r="J11" s="4"/>
      <c r="K11" s="2"/>
      <c r="L11" s="2"/>
      <c r="M11" s="2"/>
      <c r="N11" s="2"/>
    </row>
    <row r="12" spans="1:14" ht="13.5" customHeight="1">
      <c r="A12" s="97" t="s">
        <v>142</v>
      </c>
      <c r="B12" s="100" t="s">
        <v>139</v>
      </c>
      <c r="C12" s="101"/>
      <c r="D12" s="101"/>
      <c r="E12" s="101"/>
      <c r="F12" s="101"/>
      <c r="G12" s="101"/>
      <c r="H12" s="101"/>
      <c r="I12" s="102"/>
      <c r="J12" s="7"/>
      <c r="K12" s="6" t="s">
        <v>36</v>
      </c>
      <c r="L12" s="8"/>
      <c r="M12" s="8"/>
      <c r="N12" s="8"/>
    </row>
    <row r="13" spans="1:14" ht="13.5" customHeight="1">
      <c r="A13" s="98"/>
      <c r="B13" s="103" t="s">
        <v>37</v>
      </c>
      <c r="C13" s="106" t="s">
        <v>38</v>
      </c>
      <c r="D13" s="106" t="s">
        <v>39</v>
      </c>
      <c r="E13" s="106" t="s">
        <v>40</v>
      </c>
      <c r="F13" s="106" t="s">
        <v>41</v>
      </c>
      <c r="G13" s="106" t="s">
        <v>42</v>
      </c>
      <c r="H13" s="106" t="s">
        <v>43</v>
      </c>
      <c r="I13" s="109" t="s">
        <v>44</v>
      </c>
      <c r="J13" s="10"/>
      <c r="K13" s="9"/>
      <c r="L13" s="11"/>
      <c r="M13" s="11"/>
      <c r="N13" s="11"/>
    </row>
    <row r="14" spans="1:14" ht="13.5" customHeight="1">
      <c r="A14" s="98"/>
      <c r="B14" s="104"/>
      <c r="C14" s="107"/>
      <c r="D14" s="107"/>
      <c r="E14" s="107"/>
      <c r="F14" s="107"/>
      <c r="G14" s="107"/>
      <c r="H14" s="107"/>
      <c r="I14" s="110"/>
      <c r="J14" s="10"/>
      <c r="K14" s="9"/>
      <c r="L14" s="11"/>
      <c r="M14" s="11"/>
      <c r="N14" s="11"/>
    </row>
    <row r="15" spans="1:14" ht="13.5" customHeight="1">
      <c r="A15" s="98"/>
      <c r="B15" s="104"/>
      <c r="C15" s="107"/>
      <c r="D15" s="107"/>
      <c r="E15" s="107"/>
      <c r="F15" s="107"/>
      <c r="G15" s="107"/>
      <c r="H15" s="107"/>
      <c r="I15" s="110"/>
      <c r="J15" s="12" t="s">
        <v>45</v>
      </c>
      <c r="K15" s="9"/>
      <c r="L15" s="11"/>
      <c r="M15" s="11"/>
      <c r="N15" s="11"/>
    </row>
    <row r="16" spans="1:14" ht="13.5" customHeight="1">
      <c r="A16" s="98"/>
      <c r="B16" s="104"/>
      <c r="C16" s="107"/>
      <c r="D16" s="107"/>
      <c r="E16" s="107"/>
      <c r="F16" s="107"/>
      <c r="G16" s="107"/>
      <c r="H16" s="107"/>
      <c r="I16" s="110"/>
      <c r="J16" s="12" t="s">
        <v>46</v>
      </c>
      <c r="K16" s="9"/>
      <c r="L16" s="11" t="s">
        <v>36</v>
      </c>
      <c r="M16" s="11" t="s">
        <v>8</v>
      </c>
      <c r="N16" s="11" t="s">
        <v>36</v>
      </c>
    </row>
    <row r="17" spans="1:14" ht="13.5" customHeight="1">
      <c r="A17" s="98"/>
      <c r="B17" s="104"/>
      <c r="C17" s="107"/>
      <c r="D17" s="107"/>
      <c r="E17" s="107"/>
      <c r="F17" s="107"/>
      <c r="G17" s="107"/>
      <c r="H17" s="107"/>
      <c r="I17" s="110"/>
      <c r="J17" s="12" t="s">
        <v>47</v>
      </c>
      <c r="K17" s="9"/>
      <c r="L17" s="11" t="s">
        <v>48</v>
      </c>
      <c r="M17" s="11" t="s">
        <v>9</v>
      </c>
      <c r="N17" s="11" t="s">
        <v>48</v>
      </c>
    </row>
    <row r="18" spans="1:14" ht="13.5" customHeight="1">
      <c r="A18" s="98"/>
      <c r="B18" s="104"/>
      <c r="C18" s="107"/>
      <c r="D18" s="107"/>
      <c r="E18" s="107"/>
      <c r="F18" s="107"/>
      <c r="G18" s="107"/>
      <c r="H18" s="107"/>
      <c r="I18" s="110"/>
      <c r="J18" s="10"/>
      <c r="K18" s="9"/>
      <c r="L18" s="11"/>
      <c r="M18" s="11"/>
      <c r="N18" s="11"/>
    </row>
    <row r="19" spans="1:14" ht="13.5" customHeight="1">
      <c r="A19" s="98"/>
      <c r="B19" s="104"/>
      <c r="C19" s="107"/>
      <c r="D19" s="107"/>
      <c r="E19" s="107"/>
      <c r="F19" s="107"/>
      <c r="G19" s="107"/>
      <c r="H19" s="107"/>
      <c r="I19" s="110"/>
      <c r="J19" s="10"/>
      <c r="K19" s="9"/>
      <c r="L19" s="11"/>
      <c r="M19" s="11"/>
      <c r="N19" s="11"/>
    </row>
    <row r="20" spans="1:14" ht="13.5" customHeight="1">
      <c r="A20" s="98"/>
      <c r="B20" s="104"/>
      <c r="C20" s="107"/>
      <c r="D20" s="107"/>
      <c r="E20" s="107"/>
      <c r="F20" s="107"/>
      <c r="G20" s="107"/>
      <c r="H20" s="107"/>
      <c r="I20" s="110"/>
      <c r="J20" s="10"/>
      <c r="K20" s="9"/>
      <c r="L20" s="11"/>
      <c r="M20" s="11"/>
      <c r="N20" s="11"/>
    </row>
    <row r="21" spans="1:14" ht="80.25" customHeight="1" thickBot="1">
      <c r="A21" s="99"/>
      <c r="B21" s="105"/>
      <c r="C21" s="108"/>
      <c r="D21" s="108"/>
      <c r="E21" s="108"/>
      <c r="F21" s="108"/>
      <c r="G21" s="108"/>
      <c r="H21" s="108"/>
      <c r="I21" s="111"/>
      <c r="J21" s="62"/>
      <c r="K21" s="13" t="s">
        <v>49</v>
      </c>
      <c r="L21" s="14"/>
      <c r="M21" s="14"/>
      <c r="N21" s="14"/>
    </row>
    <row r="22" spans="1:14" ht="17.25" customHeight="1">
      <c r="A22" s="64">
        <v>1</v>
      </c>
      <c r="B22" s="65" t="s">
        <v>50</v>
      </c>
      <c r="C22" s="66" t="s">
        <v>51</v>
      </c>
      <c r="D22" s="66" t="s">
        <v>52</v>
      </c>
      <c r="E22" s="66" t="s">
        <v>52</v>
      </c>
      <c r="F22" s="66" t="s">
        <v>50</v>
      </c>
      <c r="G22" s="66" t="s">
        <v>52</v>
      </c>
      <c r="H22" s="66" t="s">
        <v>53</v>
      </c>
      <c r="I22" s="67" t="s">
        <v>50</v>
      </c>
      <c r="J22" s="68" t="s">
        <v>54</v>
      </c>
      <c r="K22" s="69" t="e">
        <f>SUM(K23+#REF!+K32+K35+#REF!+K37+K40+K44+K53+K62+#REF!+K72+K77+K79+K86+#REF!+#REF!+K139+#REF!)</f>
        <v>#REF!</v>
      </c>
      <c r="L22" s="23"/>
      <c r="M22" s="23"/>
      <c r="N22" s="23"/>
    </row>
    <row r="23" spans="1:14" ht="17.25" customHeight="1">
      <c r="A23" s="70">
        <f aca="true" t="shared" si="0" ref="A23:A86">A22+1</f>
        <v>2</v>
      </c>
      <c r="B23" s="55" t="s">
        <v>55</v>
      </c>
      <c r="C23" s="50" t="s">
        <v>51</v>
      </c>
      <c r="D23" s="50" t="s">
        <v>56</v>
      </c>
      <c r="E23" s="50" t="s">
        <v>52</v>
      </c>
      <c r="F23" s="50" t="s">
        <v>50</v>
      </c>
      <c r="G23" s="50" t="s">
        <v>52</v>
      </c>
      <c r="H23" s="50" t="s">
        <v>53</v>
      </c>
      <c r="I23" s="56" t="s">
        <v>50</v>
      </c>
      <c r="J23" s="39" t="s">
        <v>57</v>
      </c>
      <c r="K23" s="24">
        <f>SUM(K24+K26)</f>
        <v>589638</v>
      </c>
      <c r="L23" s="32">
        <f>SUM(L24+L26)</f>
        <v>363743.498</v>
      </c>
      <c r="M23" s="32"/>
      <c r="N23" s="32">
        <f>SUM(N24+N26)</f>
        <v>367736.248</v>
      </c>
    </row>
    <row r="24" spans="1:14" ht="19.5" customHeight="1">
      <c r="A24" s="71">
        <f t="shared" si="0"/>
        <v>3</v>
      </c>
      <c r="B24" s="55" t="s">
        <v>55</v>
      </c>
      <c r="C24" s="50" t="s">
        <v>51</v>
      </c>
      <c r="D24" s="50" t="s">
        <v>56</v>
      </c>
      <c r="E24" s="50" t="s">
        <v>56</v>
      </c>
      <c r="F24" s="50" t="s">
        <v>50</v>
      </c>
      <c r="G24" s="50" t="s">
        <v>52</v>
      </c>
      <c r="H24" s="50" t="s">
        <v>53</v>
      </c>
      <c r="I24" s="56" t="s">
        <v>58</v>
      </c>
      <c r="J24" s="40" t="s">
        <v>59</v>
      </c>
      <c r="K24" s="24">
        <f>SUM(K25:K25)</f>
        <v>116650</v>
      </c>
      <c r="L24" s="32">
        <f>SUM(L25:L25)</f>
        <v>19500</v>
      </c>
      <c r="M24" s="32"/>
      <c r="N24" s="32">
        <f>SUM(N25:N25)</f>
        <v>23492.75</v>
      </c>
    </row>
    <row r="25" spans="1:14" ht="30" customHeight="1">
      <c r="A25" s="70">
        <f t="shared" si="0"/>
        <v>4</v>
      </c>
      <c r="B25" s="55" t="s">
        <v>55</v>
      </c>
      <c r="C25" s="50" t="s">
        <v>51</v>
      </c>
      <c r="D25" s="50" t="s">
        <v>56</v>
      </c>
      <c r="E25" s="50" t="s">
        <v>56</v>
      </c>
      <c r="F25" s="50" t="s">
        <v>60</v>
      </c>
      <c r="G25" s="50" t="s">
        <v>61</v>
      </c>
      <c r="H25" s="50" t="s">
        <v>53</v>
      </c>
      <c r="I25" s="56" t="s">
        <v>58</v>
      </c>
      <c r="J25" s="37" t="s">
        <v>145</v>
      </c>
      <c r="K25" s="26">
        <v>116650</v>
      </c>
      <c r="L25" s="83">
        <v>19500</v>
      </c>
      <c r="M25" s="83">
        <v>3175.45</v>
      </c>
      <c r="N25" s="83">
        <v>23492.75</v>
      </c>
    </row>
    <row r="26" spans="1:14" ht="19.5" customHeight="1">
      <c r="A26" s="72">
        <f t="shared" si="0"/>
        <v>5</v>
      </c>
      <c r="B26" s="55" t="s">
        <v>55</v>
      </c>
      <c r="C26" s="50" t="s">
        <v>51</v>
      </c>
      <c r="D26" s="50" t="s">
        <v>56</v>
      </c>
      <c r="E26" s="50" t="s">
        <v>61</v>
      </c>
      <c r="F26" s="50" t="s">
        <v>50</v>
      </c>
      <c r="G26" s="50" t="s">
        <v>56</v>
      </c>
      <c r="H26" s="50" t="s">
        <v>53</v>
      </c>
      <c r="I26" s="56" t="s">
        <v>58</v>
      </c>
      <c r="J26" s="40" t="s">
        <v>62</v>
      </c>
      <c r="K26" s="24">
        <f>SUM(K27:K31)</f>
        <v>472988</v>
      </c>
      <c r="L26" s="32">
        <f>SUM(L27+L28+L31)</f>
        <v>344243.498</v>
      </c>
      <c r="M26" s="32"/>
      <c r="N26" s="32">
        <f>SUM(N27+N28+N31)</f>
        <v>344243.498</v>
      </c>
    </row>
    <row r="27" spans="1:14" ht="36" customHeight="1">
      <c r="A27" s="71">
        <f t="shared" si="0"/>
        <v>6</v>
      </c>
      <c r="B27" s="55" t="s">
        <v>55</v>
      </c>
      <c r="C27" s="50" t="s">
        <v>51</v>
      </c>
      <c r="D27" s="50" t="s">
        <v>56</v>
      </c>
      <c r="E27" s="50" t="s">
        <v>61</v>
      </c>
      <c r="F27" s="50" t="s">
        <v>63</v>
      </c>
      <c r="G27" s="50" t="s">
        <v>56</v>
      </c>
      <c r="H27" s="50" t="s">
        <v>53</v>
      </c>
      <c r="I27" s="56" t="s">
        <v>58</v>
      </c>
      <c r="J27" s="37" t="s">
        <v>146</v>
      </c>
      <c r="K27" s="26">
        <v>2000</v>
      </c>
      <c r="L27" s="83">
        <v>1780</v>
      </c>
      <c r="M27" s="83"/>
      <c r="N27" s="83">
        <f>L27+M27</f>
        <v>1780</v>
      </c>
    </row>
    <row r="28" spans="1:14" ht="42" customHeight="1">
      <c r="A28" s="71">
        <f t="shared" si="0"/>
        <v>7</v>
      </c>
      <c r="B28" s="55" t="s">
        <v>55</v>
      </c>
      <c r="C28" s="50" t="s">
        <v>51</v>
      </c>
      <c r="D28" s="50" t="s">
        <v>56</v>
      </c>
      <c r="E28" s="50" t="s">
        <v>61</v>
      </c>
      <c r="F28" s="50" t="s">
        <v>64</v>
      </c>
      <c r="G28" s="50" t="s">
        <v>56</v>
      </c>
      <c r="H28" s="50" t="s">
        <v>53</v>
      </c>
      <c r="I28" s="56" t="s">
        <v>58</v>
      </c>
      <c r="J28" s="37" t="s">
        <v>147</v>
      </c>
      <c r="K28" s="26">
        <v>470728</v>
      </c>
      <c r="L28" s="83">
        <f>SUM(L29+L30)</f>
        <v>342333.498</v>
      </c>
      <c r="M28" s="83"/>
      <c r="N28" s="83">
        <f>SUM(N29+N30)</f>
        <v>342333.498</v>
      </c>
    </row>
    <row r="29" spans="1:14" ht="87" customHeight="1">
      <c r="A29" s="70">
        <f t="shared" si="0"/>
        <v>8</v>
      </c>
      <c r="B29" s="55" t="s">
        <v>55</v>
      </c>
      <c r="C29" s="50" t="s">
        <v>51</v>
      </c>
      <c r="D29" s="50" t="s">
        <v>56</v>
      </c>
      <c r="E29" s="50" t="s">
        <v>61</v>
      </c>
      <c r="F29" s="50" t="s">
        <v>65</v>
      </c>
      <c r="G29" s="50" t="s">
        <v>56</v>
      </c>
      <c r="H29" s="50" t="s">
        <v>53</v>
      </c>
      <c r="I29" s="56" t="s">
        <v>58</v>
      </c>
      <c r="J29" s="36" t="s">
        <v>148</v>
      </c>
      <c r="K29" s="24"/>
      <c r="L29" s="32">
        <v>340713.498</v>
      </c>
      <c r="M29" s="32"/>
      <c r="N29" s="83">
        <f>L29+M29</f>
        <v>340713.498</v>
      </c>
    </row>
    <row r="30" spans="1:14" ht="72" customHeight="1">
      <c r="A30" s="70">
        <f t="shared" si="0"/>
        <v>9</v>
      </c>
      <c r="B30" s="55" t="s">
        <v>55</v>
      </c>
      <c r="C30" s="50" t="s">
        <v>51</v>
      </c>
      <c r="D30" s="50" t="s">
        <v>56</v>
      </c>
      <c r="E30" s="50" t="s">
        <v>61</v>
      </c>
      <c r="F30" s="50" t="s">
        <v>66</v>
      </c>
      <c r="G30" s="50" t="s">
        <v>56</v>
      </c>
      <c r="H30" s="50" t="s">
        <v>53</v>
      </c>
      <c r="I30" s="56" t="s">
        <v>58</v>
      </c>
      <c r="J30" s="37" t="s">
        <v>149</v>
      </c>
      <c r="K30" s="15"/>
      <c r="L30" s="83">
        <v>1620</v>
      </c>
      <c r="M30" s="83"/>
      <c r="N30" s="83">
        <v>1620</v>
      </c>
    </row>
    <row r="31" spans="1:14" ht="42" customHeight="1">
      <c r="A31" s="70">
        <f t="shared" si="0"/>
        <v>10</v>
      </c>
      <c r="B31" s="55" t="s">
        <v>55</v>
      </c>
      <c r="C31" s="50" t="s">
        <v>51</v>
      </c>
      <c r="D31" s="50" t="s">
        <v>56</v>
      </c>
      <c r="E31" s="50" t="s">
        <v>61</v>
      </c>
      <c r="F31" s="50" t="s">
        <v>68</v>
      </c>
      <c r="G31" s="50" t="s">
        <v>56</v>
      </c>
      <c r="H31" s="50" t="s">
        <v>53</v>
      </c>
      <c r="I31" s="56" t="s">
        <v>58</v>
      </c>
      <c r="J31" s="36" t="s">
        <v>202</v>
      </c>
      <c r="K31" s="24">
        <v>260</v>
      </c>
      <c r="L31" s="32">
        <v>130</v>
      </c>
      <c r="M31" s="32"/>
      <c r="N31" s="32">
        <v>130</v>
      </c>
    </row>
    <row r="32" spans="1:14" ht="18" customHeight="1">
      <c r="A32" s="70">
        <f t="shared" si="0"/>
        <v>11</v>
      </c>
      <c r="B32" s="55" t="s">
        <v>55</v>
      </c>
      <c r="C32" s="50" t="s">
        <v>51</v>
      </c>
      <c r="D32" s="50" t="s">
        <v>70</v>
      </c>
      <c r="E32" s="50" t="s">
        <v>52</v>
      </c>
      <c r="F32" s="50" t="s">
        <v>50</v>
      </c>
      <c r="G32" s="50" t="s">
        <v>52</v>
      </c>
      <c r="H32" s="50" t="s">
        <v>53</v>
      </c>
      <c r="I32" s="56" t="s">
        <v>50</v>
      </c>
      <c r="J32" s="39" t="s">
        <v>71</v>
      </c>
      <c r="K32" s="24" t="e">
        <f>SUM(#REF!+K33+K34)</f>
        <v>#REF!</v>
      </c>
      <c r="L32" s="32">
        <f>SUM(L33+L34)</f>
        <v>13222</v>
      </c>
      <c r="M32" s="32"/>
      <c r="N32" s="32">
        <f>SUM(N33+N34)</f>
        <v>13222</v>
      </c>
    </row>
    <row r="33" spans="1:14" ht="30" customHeight="1">
      <c r="A33" s="70">
        <f t="shared" si="0"/>
        <v>12</v>
      </c>
      <c r="B33" s="55" t="s">
        <v>55</v>
      </c>
      <c r="C33" s="50" t="s">
        <v>51</v>
      </c>
      <c r="D33" s="50" t="s">
        <v>70</v>
      </c>
      <c r="E33" s="50" t="s">
        <v>61</v>
      </c>
      <c r="F33" s="50" t="s">
        <v>50</v>
      </c>
      <c r="G33" s="50" t="s">
        <v>61</v>
      </c>
      <c r="H33" s="50" t="s">
        <v>53</v>
      </c>
      <c r="I33" s="56" t="s">
        <v>58</v>
      </c>
      <c r="J33" s="36" t="s">
        <v>150</v>
      </c>
      <c r="K33" s="24">
        <v>8000</v>
      </c>
      <c r="L33" s="32">
        <v>13168</v>
      </c>
      <c r="M33" s="32"/>
      <c r="N33" s="32">
        <v>13168</v>
      </c>
    </row>
    <row r="34" spans="1:14" ht="18" customHeight="1">
      <c r="A34" s="70">
        <f t="shared" si="0"/>
        <v>13</v>
      </c>
      <c r="B34" s="55" t="s">
        <v>55</v>
      </c>
      <c r="C34" s="50" t="s">
        <v>51</v>
      </c>
      <c r="D34" s="50" t="s">
        <v>70</v>
      </c>
      <c r="E34" s="50" t="s">
        <v>69</v>
      </c>
      <c r="F34" s="50" t="s">
        <v>50</v>
      </c>
      <c r="G34" s="50" t="s">
        <v>56</v>
      </c>
      <c r="H34" s="50" t="s">
        <v>53</v>
      </c>
      <c r="I34" s="56" t="s">
        <v>58</v>
      </c>
      <c r="J34" s="36" t="s">
        <v>72</v>
      </c>
      <c r="K34" s="24"/>
      <c r="L34" s="32">
        <v>54</v>
      </c>
      <c r="M34" s="32"/>
      <c r="N34" s="32">
        <v>54</v>
      </c>
    </row>
    <row r="35" spans="1:14" ht="18" customHeight="1">
      <c r="A35" s="70">
        <f t="shared" si="0"/>
        <v>14</v>
      </c>
      <c r="B35" s="55" t="s">
        <v>55</v>
      </c>
      <c r="C35" s="50" t="s">
        <v>51</v>
      </c>
      <c r="D35" s="50" t="s">
        <v>73</v>
      </c>
      <c r="E35" s="50" t="s">
        <v>52</v>
      </c>
      <c r="F35" s="50" t="s">
        <v>50</v>
      </c>
      <c r="G35" s="50" t="s">
        <v>52</v>
      </c>
      <c r="H35" s="50" t="s">
        <v>53</v>
      </c>
      <c r="I35" s="56" t="s">
        <v>50</v>
      </c>
      <c r="J35" s="39" t="s">
        <v>74</v>
      </c>
      <c r="K35" s="24">
        <f>SUM(K36:K36)</f>
        <v>6000</v>
      </c>
      <c r="L35" s="32">
        <f>SUM(L36+L37)</f>
        <v>11485</v>
      </c>
      <c r="M35" s="32"/>
      <c r="N35" s="32">
        <f>SUM(N36+N37)</f>
        <v>11485</v>
      </c>
    </row>
    <row r="36" spans="1:14" ht="42" customHeight="1">
      <c r="A36" s="70">
        <f t="shared" si="0"/>
        <v>15</v>
      </c>
      <c r="B36" s="55" t="s">
        <v>55</v>
      </c>
      <c r="C36" s="50" t="s">
        <v>51</v>
      </c>
      <c r="D36" s="50" t="s">
        <v>73</v>
      </c>
      <c r="E36" s="50" t="s">
        <v>56</v>
      </c>
      <c r="F36" s="50" t="s">
        <v>64</v>
      </c>
      <c r="G36" s="50" t="s">
        <v>75</v>
      </c>
      <c r="H36" s="50" t="s">
        <v>53</v>
      </c>
      <c r="I36" s="56" t="s">
        <v>58</v>
      </c>
      <c r="J36" s="41" t="s">
        <v>151</v>
      </c>
      <c r="K36" s="24">
        <v>6000</v>
      </c>
      <c r="L36" s="32">
        <v>7500</v>
      </c>
      <c r="M36" s="32"/>
      <c r="N36" s="32">
        <v>7500</v>
      </c>
    </row>
    <row r="37" spans="1:14" ht="17.25" customHeight="1">
      <c r="A37" s="70">
        <f t="shared" si="0"/>
        <v>16</v>
      </c>
      <c r="B37" s="55" t="s">
        <v>55</v>
      </c>
      <c r="C37" s="50" t="s">
        <v>51</v>
      </c>
      <c r="D37" s="50" t="s">
        <v>73</v>
      </c>
      <c r="E37" s="50" t="s">
        <v>73</v>
      </c>
      <c r="F37" s="50" t="s">
        <v>50</v>
      </c>
      <c r="G37" s="50" t="s">
        <v>52</v>
      </c>
      <c r="H37" s="50" t="s">
        <v>53</v>
      </c>
      <c r="I37" s="56" t="s">
        <v>58</v>
      </c>
      <c r="J37" s="40" t="s">
        <v>76</v>
      </c>
      <c r="K37" s="24" t="e">
        <f>#REF!+#REF!+#REF!</f>
        <v>#REF!</v>
      </c>
      <c r="L37" s="32">
        <f>SUM(L38:L39)</f>
        <v>3985</v>
      </c>
      <c r="M37" s="32"/>
      <c r="N37" s="32">
        <f>SUM(N38:N39)</f>
        <v>3985</v>
      </c>
    </row>
    <row r="38" spans="1:14" ht="58.5" customHeight="1">
      <c r="A38" s="70">
        <f t="shared" si="0"/>
        <v>17</v>
      </c>
      <c r="B38" s="55" t="s">
        <v>55</v>
      </c>
      <c r="C38" s="50" t="s">
        <v>51</v>
      </c>
      <c r="D38" s="50" t="s">
        <v>73</v>
      </c>
      <c r="E38" s="50" t="s">
        <v>73</v>
      </c>
      <c r="F38" s="50" t="s">
        <v>60</v>
      </c>
      <c r="G38" s="50" t="s">
        <v>75</v>
      </c>
      <c r="H38" s="50" t="s">
        <v>53</v>
      </c>
      <c r="I38" s="56" t="s">
        <v>58</v>
      </c>
      <c r="J38" s="36" t="s">
        <v>236</v>
      </c>
      <c r="K38" s="24"/>
      <c r="L38" s="32">
        <v>1000</v>
      </c>
      <c r="M38" s="32"/>
      <c r="N38" s="32">
        <v>1000</v>
      </c>
    </row>
    <row r="39" spans="1:14" ht="54" customHeight="1">
      <c r="A39" s="71">
        <f t="shared" si="0"/>
        <v>18</v>
      </c>
      <c r="B39" s="55" t="s">
        <v>55</v>
      </c>
      <c r="C39" s="50" t="s">
        <v>51</v>
      </c>
      <c r="D39" s="50" t="s">
        <v>73</v>
      </c>
      <c r="E39" s="50" t="s">
        <v>73</v>
      </c>
      <c r="F39" s="50" t="s">
        <v>66</v>
      </c>
      <c r="G39" s="50" t="s">
        <v>75</v>
      </c>
      <c r="H39" s="50" t="s">
        <v>53</v>
      </c>
      <c r="I39" s="56" t="s">
        <v>58</v>
      </c>
      <c r="J39" s="37" t="s">
        <v>0</v>
      </c>
      <c r="K39" s="15"/>
      <c r="L39" s="83">
        <v>2985</v>
      </c>
      <c r="M39" s="83"/>
      <c r="N39" s="83">
        <v>2985</v>
      </c>
    </row>
    <row r="40" spans="1:14" ht="17.25" customHeight="1">
      <c r="A40" s="71">
        <f t="shared" si="0"/>
        <v>19</v>
      </c>
      <c r="B40" s="55" t="s">
        <v>50</v>
      </c>
      <c r="C40" s="50" t="s">
        <v>51</v>
      </c>
      <c r="D40" s="50" t="s">
        <v>77</v>
      </c>
      <c r="E40" s="50" t="s">
        <v>52</v>
      </c>
      <c r="F40" s="50" t="s">
        <v>50</v>
      </c>
      <c r="G40" s="50" t="s">
        <v>52</v>
      </c>
      <c r="H40" s="50" t="s">
        <v>53</v>
      </c>
      <c r="I40" s="56" t="s">
        <v>50</v>
      </c>
      <c r="J40" s="42" t="s">
        <v>78</v>
      </c>
      <c r="K40" s="29" t="e">
        <f>SUM(K41+#REF!)</f>
        <v>#REF!</v>
      </c>
      <c r="L40" s="87">
        <f>SUM(L41:L43)</f>
        <v>8100</v>
      </c>
      <c r="M40" s="87"/>
      <c r="N40" s="87">
        <f>SUM(N41:N43)</f>
        <v>8100</v>
      </c>
    </row>
    <row r="41" spans="1:14" ht="27" customHeight="1">
      <c r="A41" s="70">
        <f t="shared" si="0"/>
        <v>20</v>
      </c>
      <c r="B41" s="55" t="s">
        <v>55</v>
      </c>
      <c r="C41" s="50" t="s">
        <v>51</v>
      </c>
      <c r="D41" s="50" t="s">
        <v>77</v>
      </c>
      <c r="E41" s="50" t="s">
        <v>69</v>
      </c>
      <c r="F41" s="50" t="s">
        <v>63</v>
      </c>
      <c r="G41" s="50" t="s">
        <v>56</v>
      </c>
      <c r="H41" s="50" t="s">
        <v>53</v>
      </c>
      <c r="I41" s="56" t="s">
        <v>58</v>
      </c>
      <c r="J41" s="36" t="s">
        <v>152</v>
      </c>
      <c r="K41" s="24">
        <v>900</v>
      </c>
      <c r="L41" s="32">
        <v>2000</v>
      </c>
      <c r="M41" s="32"/>
      <c r="N41" s="32">
        <v>2000</v>
      </c>
    </row>
    <row r="42" spans="1:14" ht="86.25" customHeight="1">
      <c r="A42" s="70">
        <f t="shared" si="0"/>
        <v>21</v>
      </c>
      <c r="B42" s="55" t="s">
        <v>79</v>
      </c>
      <c r="C42" s="50" t="s">
        <v>51</v>
      </c>
      <c r="D42" s="50" t="s">
        <v>77</v>
      </c>
      <c r="E42" s="50" t="s">
        <v>80</v>
      </c>
      <c r="F42" s="50" t="s">
        <v>81</v>
      </c>
      <c r="G42" s="50" t="s">
        <v>56</v>
      </c>
      <c r="H42" s="50" t="s">
        <v>53</v>
      </c>
      <c r="I42" s="56" t="s">
        <v>58</v>
      </c>
      <c r="J42" s="41" t="s">
        <v>153</v>
      </c>
      <c r="K42" s="24"/>
      <c r="L42" s="32">
        <v>6100</v>
      </c>
      <c r="M42" s="32"/>
      <c r="N42" s="32">
        <v>6100</v>
      </c>
    </row>
    <row r="43" spans="1:14" ht="30" customHeight="1">
      <c r="A43" s="70">
        <f t="shared" si="0"/>
        <v>22</v>
      </c>
      <c r="B43" s="55" t="s">
        <v>82</v>
      </c>
      <c r="C43" s="50" t="s">
        <v>51</v>
      </c>
      <c r="D43" s="50" t="s">
        <v>77</v>
      </c>
      <c r="E43" s="50" t="s">
        <v>80</v>
      </c>
      <c r="F43" s="50" t="s">
        <v>83</v>
      </c>
      <c r="G43" s="50" t="s">
        <v>56</v>
      </c>
      <c r="H43" s="50" t="s">
        <v>53</v>
      </c>
      <c r="I43" s="56" t="s">
        <v>58</v>
      </c>
      <c r="J43" s="41" t="s">
        <v>31</v>
      </c>
      <c r="K43" s="24"/>
      <c r="L43" s="32"/>
      <c r="M43" s="32"/>
      <c r="N43" s="32"/>
    </row>
    <row r="44" spans="1:14" ht="27.75" customHeight="1">
      <c r="A44" s="70">
        <f t="shared" si="0"/>
        <v>23</v>
      </c>
      <c r="B44" s="55" t="s">
        <v>55</v>
      </c>
      <c r="C44" s="50" t="s">
        <v>51</v>
      </c>
      <c r="D44" s="50" t="s">
        <v>84</v>
      </c>
      <c r="E44" s="50" t="s">
        <v>52</v>
      </c>
      <c r="F44" s="50" t="s">
        <v>50</v>
      </c>
      <c r="G44" s="50" t="s">
        <v>52</v>
      </c>
      <c r="H44" s="50" t="s">
        <v>53</v>
      </c>
      <c r="I44" s="56" t="s">
        <v>50</v>
      </c>
      <c r="J44" s="39" t="s">
        <v>154</v>
      </c>
      <c r="K44" s="24" t="e">
        <f>#REF!+K47+#REF!+K49+#REF!+K50+K51+K52</f>
        <v>#REF!</v>
      </c>
      <c r="L44" s="32">
        <f>SUM(L45:L52)</f>
        <v>1222</v>
      </c>
      <c r="M44" s="32"/>
      <c r="N44" s="32">
        <f>SUM(N45:N52)</f>
        <v>1222</v>
      </c>
    </row>
    <row r="45" spans="1:14" ht="30" customHeight="1">
      <c r="A45" s="70">
        <f t="shared" si="0"/>
        <v>24</v>
      </c>
      <c r="B45" s="55" t="s">
        <v>55</v>
      </c>
      <c r="C45" s="50" t="s">
        <v>51</v>
      </c>
      <c r="D45" s="50" t="s">
        <v>84</v>
      </c>
      <c r="E45" s="50" t="s">
        <v>56</v>
      </c>
      <c r="F45" s="50" t="s">
        <v>64</v>
      </c>
      <c r="G45" s="50" t="s">
        <v>75</v>
      </c>
      <c r="H45" s="50" t="s">
        <v>53</v>
      </c>
      <c r="I45" s="56" t="s">
        <v>58</v>
      </c>
      <c r="J45" s="36" t="s">
        <v>157</v>
      </c>
      <c r="K45" s="24"/>
      <c r="L45" s="32">
        <v>162</v>
      </c>
      <c r="M45" s="32"/>
      <c r="N45" s="32">
        <v>162</v>
      </c>
    </row>
    <row r="46" spans="1:14" ht="17.25" customHeight="1">
      <c r="A46" s="70">
        <f t="shared" si="0"/>
        <v>25</v>
      </c>
      <c r="B46" s="55" t="s">
        <v>55</v>
      </c>
      <c r="C46" s="50" t="s">
        <v>51</v>
      </c>
      <c r="D46" s="50" t="s">
        <v>84</v>
      </c>
      <c r="E46" s="50" t="s">
        <v>75</v>
      </c>
      <c r="F46" s="50" t="s">
        <v>63</v>
      </c>
      <c r="G46" s="50" t="s">
        <v>61</v>
      </c>
      <c r="H46" s="50" t="s">
        <v>53</v>
      </c>
      <c r="I46" s="56" t="s">
        <v>58</v>
      </c>
      <c r="J46" s="36" t="s">
        <v>85</v>
      </c>
      <c r="K46" s="24"/>
      <c r="L46" s="32"/>
      <c r="M46" s="32"/>
      <c r="N46" s="32"/>
    </row>
    <row r="47" spans="1:14" ht="17.25" customHeight="1">
      <c r="A47" s="70">
        <f t="shared" si="0"/>
        <v>26</v>
      </c>
      <c r="B47" s="55" t="s">
        <v>55</v>
      </c>
      <c r="C47" s="50" t="s">
        <v>51</v>
      </c>
      <c r="D47" s="50" t="s">
        <v>84</v>
      </c>
      <c r="E47" s="50" t="s">
        <v>75</v>
      </c>
      <c r="F47" s="50" t="s">
        <v>67</v>
      </c>
      <c r="G47" s="50" t="s">
        <v>56</v>
      </c>
      <c r="H47" s="50" t="s">
        <v>53</v>
      </c>
      <c r="I47" s="56" t="s">
        <v>58</v>
      </c>
      <c r="J47" s="36" t="s">
        <v>155</v>
      </c>
      <c r="K47" s="24">
        <v>7000</v>
      </c>
      <c r="L47" s="32"/>
      <c r="M47" s="32"/>
      <c r="N47" s="32"/>
    </row>
    <row r="48" spans="1:14" ht="30.75" customHeight="1">
      <c r="A48" s="70">
        <f t="shared" si="0"/>
        <v>27</v>
      </c>
      <c r="B48" s="55" t="s">
        <v>55</v>
      </c>
      <c r="C48" s="50" t="s">
        <v>51</v>
      </c>
      <c r="D48" s="50" t="s">
        <v>84</v>
      </c>
      <c r="E48" s="50" t="s">
        <v>75</v>
      </c>
      <c r="F48" s="50" t="s">
        <v>86</v>
      </c>
      <c r="G48" s="50" t="s">
        <v>75</v>
      </c>
      <c r="H48" s="50" t="s">
        <v>53</v>
      </c>
      <c r="I48" s="56" t="s">
        <v>58</v>
      </c>
      <c r="J48" s="36" t="s">
        <v>203</v>
      </c>
      <c r="K48" s="24"/>
      <c r="L48" s="32">
        <v>1060</v>
      </c>
      <c r="M48" s="32"/>
      <c r="N48" s="32">
        <v>1060</v>
      </c>
    </row>
    <row r="49" spans="1:14" ht="33.75" customHeight="1">
      <c r="A49" s="70">
        <f t="shared" si="0"/>
        <v>28</v>
      </c>
      <c r="B49" s="55" t="s">
        <v>55</v>
      </c>
      <c r="C49" s="50" t="s">
        <v>51</v>
      </c>
      <c r="D49" s="50" t="s">
        <v>84</v>
      </c>
      <c r="E49" s="50" t="s">
        <v>73</v>
      </c>
      <c r="F49" s="50" t="s">
        <v>64</v>
      </c>
      <c r="G49" s="50" t="s">
        <v>61</v>
      </c>
      <c r="H49" s="50" t="s">
        <v>53</v>
      </c>
      <c r="I49" s="56" t="s">
        <v>58</v>
      </c>
      <c r="J49" s="36" t="s">
        <v>156</v>
      </c>
      <c r="K49" s="24">
        <v>7000</v>
      </c>
      <c r="L49" s="32"/>
      <c r="M49" s="32"/>
      <c r="N49" s="32"/>
    </row>
    <row r="50" spans="1:14" ht="19.5" customHeight="1">
      <c r="A50" s="70">
        <f t="shared" si="0"/>
        <v>29</v>
      </c>
      <c r="B50" s="55" t="s">
        <v>55</v>
      </c>
      <c r="C50" s="50" t="s">
        <v>51</v>
      </c>
      <c r="D50" s="50" t="s">
        <v>84</v>
      </c>
      <c r="E50" s="50" t="s">
        <v>80</v>
      </c>
      <c r="F50" s="50" t="s">
        <v>63</v>
      </c>
      <c r="G50" s="50" t="s">
        <v>75</v>
      </c>
      <c r="H50" s="50" t="s">
        <v>53</v>
      </c>
      <c r="I50" s="56" t="s">
        <v>58</v>
      </c>
      <c r="J50" s="36" t="s">
        <v>158</v>
      </c>
      <c r="K50" s="24">
        <v>500</v>
      </c>
      <c r="L50" s="32"/>
      <c r="M50" s="32"/>
      <c r="N50" s="32"/>
    </row>
    <row r="51" spans="1:14" ht="57.75" customHeight="1">
      <c r="A51" s="70">
        <f t="shared" si="0"/>
        <v>30</v>
      </c>
      <c r="B51" s="55" t="s">
        <v>55</v>
      </c>
      <c r="C51" s="50" t="s">
        <v>51</v>
      </c>
      <c r="D51" s="50" t="s">
        <v>84</v>
      </c>
      <c r="E51" s="50" t="s">
        <v>80</v>
      </c>
      <c r="F51" s="50" t="s">
        <v>67</v>
      </c>
      <c r="G51" s="50" t="s">
        <v>75</v>
      </c>
      <c r="H51" s="50" t="s">
        <v>53</v>
      </c>
      <c r="I51" s="56" t="s">
        <v>58</v>
      </c>
      <c r="J51" s="36" t="s">
        <v>159</v>
      </c>
      <c r="K51" s="24">
        <v>425</v>
      </c>
      <c r="L51" s="32"/>
      <c r="M51" s="32"/>
      <c r="N51" s="32"/>
    </row>
    <row r="52" spans="1:14" ht="29.25" customHeight="1">
      <c r="A52" s="70">
        <f t="shared" si="0"/>
        <v>31</v>
      </c>
      <c r="B52" s="55" t="s">
        <v>55</v>
      </c>
      <c r="C52" s="50" t="s">
        <v>51</v>
      </c>
      <c r="D52" s="50" t="s">
        <v>84</v>
      </c>
      <c r="E52" s="50" t="s">
        <v>80</v>
      </c>
      <c r="F52" s="50" t="s">
        <v>86</v>
      </c>
      <c r="G52" s="50" t="s">
        <v>75</v>
      </c>
      <c r="H52" s="50" t="s">
        <v>53</v>
      </c>
      <c r="I52" s="56" t="s">
        <v>58</v>
      </c>
      <c r="J52" s="36" t="s">
        <v>160</v>
      </c>
      <c r="K52" s="24">
        <v>2250</v>
      </c>
      <c r="L52" s="32"/>
      <c r="M52" s="32"/>
      <c r="N52" s="32"/>
    </row>
    <row r="53" spans="1:14" ht="42.75" customHeight="1">
      <c r="A53" s="70">
        <f t="shared" si="0"/>
        <v>32</v>
      </c>
      <c r="B53" s="55" t="s">
        <v>50</v>
      </c>
      <c r="C53" s="50" t="s">
        <v>51</v>
      </c>
      <c r="D53" s="50" t="s">
        <v>87</v>
      </c>
      <c r="E53" s="50" t="s">
        <v>52</v>
      </c>
      <c r="F53" s="50" t="s">
        <v>50</v>
      </c>
      <c r="G53" s="50" t="s">
        <v>52</v>
      </c>
      <c r="H53" s="50" t="s">
        <v>53</v>
      </c>
      <c r="I53" s="56" t="s">
        <v>50</v>
      </c>
      <c r="J53" s="39" t="s">
        <v>161</v>
      </c>
      <c r="K53" s="24" t="e">
        <f>K55+K56</f>
        <v>#REF!</v>
      </c>
      <c r="L53" s="32">
        <f>SUM(L54+L55+L56+L60+L61)</f>
        <v>107673</v>
      </c>
      <c r="M53" s="32"/>
      <c r="N53" s="32">
        <f>SUM(N54+N55+N56+N60+N61)</f>
        <v>107673</v>
      </c>
    </row>
    <row r="54" spans="1:14" ht="30" customHeight="1">
      <c r="A54" s="70">
        <f t="shared" si="0"/>
        <v>33</v>
      </c>
      <c r="B54" s="55" t="s">
        <v>88</v>
      </c>
      <c r="C54" s="50" t="s">
        <v>51</v>
      </c>
      <c r="D54" s="50" t="s">
        <v>87</v>
      </c>
      <c r="E54" s="50" t="s">
        <v>56</v>
      </c>
      <c r="F54" s="50" t="s">
        <v>68</v>
      </c>
      <c r="G54" s="50" t="s">
        <v>75</v>
      </c>
      <c r="H54" s="50" t="s">
        <v>53</v>
      </c>
      <c r="I54" s="56" t="s">
        <v>89</v>
      </c>
      <c r="J54" s="36" t="s">
        <v>162</v>
      </c>
      <c r="K54" s="24"/>
      <c r="L54" s="32">
        <v>50</v>
      </c>
      <c r="M54" s="32"/>
      <c r="N54" s="32">
        <v>50</v>
      </c>
    </row>
    <row r="55" spans="1:14" ht="30" customHeight="1">
      <c r="A55" s="70">
        <f t="shared" si="0"/>
        <v>34</v>
      </c>
      <c r="B55" s="55" t="s">
        <v>90</v>
      </c>
      <c r="C55" s="50" t="s">
        <v>51</v>
      </c>
      <c r="D55" s="50" t="s">
        <v>87</v>
      </c>
      <c r="E55" s="50" t="s">
        <v>69</v>
      </c>
      <c r="F55" s="50" t="s">
        <v>68</v>
      </c>
      <c r="G55" s="50" t="s">
        <v>75</v>
      </c>
      <c r="H55" s="51" t="s">
        <v>143</v>
      </c>
      <c r="I55" s="56" t="s">
        <v>89</v>
      </c>
      <c r="J55" s="41" t="s">
        <v>22</v>
      </c>
      <c r="K55" s="24">
        <v>8349</v>
      </c>
      <c r="L55" s="32">
        <v>51225</v>
      </c>
      <c r="M55" s="32"/>
      <c r="N55" s="32">
        <v>51225</v>
      </c>
    </row>
    <row r="56" spans="1:14" ht="30" customHeight="1">
      <c r="A56" s="70">
        <f t="shared" si="0"/>
        <v>35</v>
      </c>
      <c r="B56" s="55" t="s">
        <v>50</v>
      </c>
      <c r="C56" s="50" t="s">
        <v>51</v>
      </c>
      <c r="D56" s="50" t="s">
        <v>87</v>
      </c>
      <c r="E56" s="50" t="s">
        <v>70</v>
      </c>
      <c r="F56" s="50" t="s">
        <v>50</v>
      </c>
      <c r="G56" s="50" t="s">
        <v>52</v>
      </c>
      <c r="H56" s="50" t="s">
        <v>53</v>
      </c>
      <c r="I56" s="56" t="s">
        <v>89</v>
      </c>
      <c r="J56" s="40" t="s">
        <v>163</v>
      </c>
      <c r="K56" s="24" t="e">
        <f>#REF!+#REF!+K60+K61</f>
        <v>#REF!</v>
      </c>
      <c r="L56" s="32">
        <f>SUM(L57:L59)</f>
        <v>13670</v>
      </c>
      <c r="M56" s="32"/>
      <c r="N56" s="32">
        <f>SUM(N57:N59)</f>
        <v>13670</v>
      </c>
    </row>
    <row r="57" spans="1:14" ht="69" customHeight="1">
      <c r="A57" s="70">
        <f t="shared" si="0"/>
        <v>36</v>
      </c>
      <c r="B57" s="57" t="s">
        <v>88</v>
      </c>
      <c r="C57" s="51" t="s">
        <v>51</v>
      </c>
      <c r="D57" s="51" t="s">
        <v>87</v>
      </c>
      <c r="E57" s="51" t="s">
        <v>70</v>
      </c>
      <c r="F57" s="51" t="s">
        <v>91</v>
      </c>
      <c r="G57" s="51" t="s">
        <v>75</v>
      </c>
      <c r="H57" s="51" t="s">
        <v>53</v>
      </c>
      <c r="I57" s="58" t="s">
        <v>89</v>
      </c>
      <c r="J57" s="36" t="s">
        <v>5</v>
      </c>
      <c r="K57" s="24">
        <v>65</v>
      </c>
      <c r="L57" s="32">
        <v>9400</v>
      </c>
      <c r="M57" s="32"/>
      <c r="N57" s="32">
        <v>9400</v>
      </c>
    </row>
    <row r="58" spans="1:14" ht="68.25" customHeight="1">
      <c r="A58" s="70">
        <f t="shared" si="0"/>
        <v>37</v>
      </c>
      <c r="B58" s="55" t="s">
        <v>88</v>
      </c>
      <c r="C58" s="50" t="s">
        <v>51</v>
      </c>
      <c r="D58" s="50" t="s">
        <v>87</v>
      </c>
      <c r="E58" s="50" t="s">
        <v>70</v>
      </c>
      <c r="F58" s="50" t="s">
        <v>60</v>
      </c>
      <c r="G58" s="50" t="s">
        <v>75</v>
      </c>
      <c r="H58" s="50" t="s">
        <v>53</v>
      </c>
      <c r="I58" s="56" t="s">
        <v>89</v>
      </c>
      <c r="J58" s="41" t="s">
        <v>6</v>
      </c>
      <c r="K58" s="24"/>
      <c r="L58" s="32">
        <v>400</v>
      </c>
      <c r="M58" s="32"/>
      <c r="N58" s="32">
        <v>400</v>
      </c>
    </row>
    <row r="59" spans="1:14" ht="57.75" customHeight="1">
      <c r="A59" s="70">
        <f t="shared" si="0"/>
        <v>38</v>
      </c>
      <c r="B59" s="55" t="s">
        <v>88</v>
      </c>
      <c r="C59" s="50" t="s">
        <v>51</v>
      </c>
      <c r="D59" s="50" t="s">
        <v>87</v>
      </c>
      <c r="E59" s="50" t="s">
        <v>70</v>
      </c>
      <c r="F59" s="50" t="s">
        <v>92</v>
      </c>
      <c r="G59" s="50" t="s">
        <v>75</v>
      </c>
      <c r="H59" s="50" t="s">
        <v>53</v>
      </c>
      <c r="I59" s="56" t="s">
        <v>89</v>
      </c>
      <c r="J59" s="36" t="s">
        <v>164</v>
      </c>
      <c r="K59" s="24"/>
      <c r="L59" s="32">
        <v>3870</v>
      </c>
      <c r="M59" s="32"/>
      <c r="N59" s="32">
        <v>3870</v>
      </c>
    </row>
    <row r="60" spans="1:14" ht="45" customHeight="1">
      <c r="A60" s="70">
        <f t="shared" si="0"/>
        <v>39</v>
      </c>
      <c r="B60" s="55" t="s">
        <v>88</v>
      </c>
      <c r="C60" s="50" t="s">
        <v>51</v>
      </c>
      <c r="D60" s="50" t="s">
        <v>87</v>
      </c>
      <c r="E60" s="50" t="s">
        <v>80</v>
      </c>
      <c r="F60" s="50" t="s">
        <v>93</v>
      </c>
      <c r="G60" s="50" t="s">
        <v>75</v>
      </c>
      <c r="H60" s="50" t="s">
        <v>53</v>
      </c>
      <c r="I60" s="56" t="s">
        <v>89</v>
      </c>
      <c r="J60" s="36" t="s">
        <v>165</v>
      </c>
      <c r="K60" s="24">
        <v>2116</v>
      </c>
      <c r="L60" s="32">
        <v>648</v>
      </c>
      <c r="M60" s="32"/>
      <c r="N60" s="32">
        <v>648</v>
      </c>
    </row>
    <row r="61" spans="1:14" ht="29.25" customHeight="1">
      <c r="A61" s="70">
        <f t="shared" si="0"/>
        <v>40</v>
      </c>
      <c r="B61" s="55" t="s">
        <v>88</v>
      </c>
      <c r="C61" s="50" t="s">
        <v>51</v>
      </c>
      <c r="D61" s="50" t="s">
        <v>87</v>
      </c>
      <c r="E61" s="50" t="s">
        <v>77</v>
      </c>
      <c r="F61" s="50" t="s">
        <v>94</v>
      </c>
      <c r="G61" s="50" t="s">
        <v>75</v>
      </c>
      <c r="H61" s="50" t="s">
        <v>53</v>
      </c>
      <c r="I61" s="56" t="s">
        <v>89</v>
      </c>
      <c r="J61" s="36" t="s">
        <v>166</v>
      </c>
      <c r="K61" s="24">
        <v>2000</v>
      </c>
      <c r="L61" s="32">
        <v>42080</v>
      </c>
      <c r="M61" s="32"/>
      <c r="N61" s="32">
        <v>42080</v>
      </c>
    </row>
    <row r="62" spans="1:14" ht="17.25" customHeight="1">
      <c r="A62" s="70">
        <f t="shared" si="0"/>
        <v>41</v>
      </c>
      <c r="B62" s="55" t="s">
        <v>50</v>
      </c>
      <c r="C62" s="50" t="s">
        <v>51</v>
      </c>
      <c r="D62" s="50" t="s">
        <v>95</v>
      </c>
      <c r="E62" s="50" t="s">
        <v>52</v>
      </c>
      <c r="F62" s="50" t="s">
        <v>50</v>
      </c>
      <c r="G62" s="50" t="s">
        <v>52</v>
      </c>
      <c r="H62" s="50" t="s">
        <v>53</v>
      </c>
      <c r="I62" s="56" t="s">
        <v>50</v>
      </c>
      <c r="J62" s="39" t="s">
        <v>144</v>
      </c>
      <c r="K62" s="24" t="e">
        <f>SUM(K63+#REF!+#REF!)</f>
        <v>#REF!</v>
      </c>
      <c r="L62" s="32">
        <f>SUM(L63)</f>
        <v>3412</v>
      </c>
      <c r="M62" s="32"/>
      <c r="N62" s="32">
        <f>SUM(N63)</f>
        <v>3412</v>
      </c>
    </row>
    <row r="63" spans="1:14" ht="17.25" customHeight="1">
      <c r="A63" s="70">
        <f t="shared" si="0"/>
        <v>42</v>
      </c>
      <c r="B63" s="55" t="s">
        <v>50</v>
      </c>
      <c r="C63" s="50" t="s">
        <v>51</v>
      </c>
      <c r="D63" s="50" t="s">
        <v>95</v>
      </c>
      <c r="E63" s="50" t="s">
        <v>56</v>
      </c>
      <c r="F63" s="50" t="s">
        <v>50</v>
      </c>
      <c r="G63" s="50" t="s">
        <v>56</v>
      </c>
      <c r="H63" s="50" t="s">
        <v>53</v>
      </c>
      <c r="I63" s="56" t="s">
        <v>89</v>
      </c>
      <c r="J63" s="36" t="s">
        <v>96</v>
      </c>
      <c r="K63" s="24">
        <v>9000</v>
      </c>
      <c r="L63" s="32">
        <v>3412</v>
      </c>
      <c r="M63" s="32"/>
      <c r="N63" s="32">
        <v>3412</v>
      </c>
    </row>
    <row r="64" spans="1:14" ht="29.25" customHeight="1">
      <c r="A64" s="70">
        <f t="shared" si="0"/>
        <v>43</v>
      </c>
      <c r="B64" s="55" t="s">
        <v>50</v>
      </c>
      <c r="C64" s="50" t="s">
        <v>51</v>
      </c>
      <c r="D64" s="50" t="s">
        <v>97</v>
      </c>
      <c r="E64" s="50" t="s">
        <v>52</v>
      </c>
      <c r="F64" s="50" t="s">
        <v>50</v>
      </c>
      <c r="G64" s="50" t="s">
        <v>52</v>
      </c>
      <c r="H64" s="50" t="s">
        <v>53</v>
      </c>
      <c r="I64" s="56" t="s">
        <v>50</v>
      </c>
      <c r="J64" s="39" t="s">
        <v>167</v>
      </c>
      <c r="K64" s="24"/>
      <c r="L64" s="32">
        <f>SUM(L65:L71)</f>
        <v>21733</v>
      </c>
      <c r="M64" s="32"/>
      <c r="N64" s="32">
        <f>SUM(N65:N71)</f>
        <v>21733</v>
      </c>
    </row>
    <row r="65" spans="1:14" ht="42.75" customHeight="1">
      <c r="A65" s="70">
        <f t="shared" si="0"/>
        <v>44</v>
      </c>
      <c r="B65" s="55" t="s">
        <v>79</v>
      </c>
      <c r="C65" s="50" t="s">
        <v>51</v>
      </c>
      <c r="D65" s="50" t="s">
        <v>97</v>
      </c>
      <c r="E65" s="50" t="s">
        <v>69</v>
      </c>
      <c r="F65" s="50" t="s">
        <v>68</v>
      </c>
      <c r="G65" s="50" t="s">
        <v>75</v>
      </c>
      <c r="H65" s="50" t="s">
        <v>98</v>
      </c>
      <c r="I65" s="56" t="s">
        <v>99</v>
      </c>
      <c r="J65" s="36" t="s">
        <v>168</v>
      </c>
      <c r="K65" s="24"/>
      <c r="L65" s="32"/>
      <c r="M65" s="32"/>
      <c r="N65" s="83">
        <f>L65+M65</f>
        <v>0</v>
      </c>
    </row>
    <row r="66" spans="1:14" ht="42" customHeight="1">
      <c r="A66" s="70">
        <f t="shared" si="0"/>
        <v>45</v>
      </c>
      <c r="B66" s="55" t="s">
        <v>100</v>
      </c>
      <c r="C66" s="50" t="s">
        <v>51</v>
      </c>
      <c r="D66" s="50" t="s">
        <v>97</v>
      </c>
      <c r="E66" s="50" t="s">
        <v>69</v>
      </c>
      <c r="F66" s="50" t="s">
        <v>68</v>
      </c>
      <c r="G66" s="50" t="s">
        <v>75</v>
      </c>
      <c r="H66" s="50" t="s">
        <v>101</v>
      </c>
      <c r="I66" s="56" t="s">
        <v>99</v>
      </c>
      <c r="J66" s="37" t="s">
        <v>1</v>
      </c>
      <c r="K66" s="15"/>
      <c r="L66" s="88">
        <v>16793</v>
      </c>
      <c r="M66" s="88"/>
      <c r="N66" s="83">
        <f>L66+M66</f>
        <v>16793</v>
      </c>
    </row>
    <row r="67" spans="1:14" ht="57" customHeight="1">
      <c r="A67" s="70">
        <f t="shared" si="0"/>
        <v>46</v>
      </c>
      <c r="B67" s="55" t="s">
        <v>100</v>
      </c>
      <c r="C67" s="50" t="s">
        <v>51</v>
      </c>
      <c r="D67" s="50" t="s">
        <v>97</v>
      </c>
      <c r="E67" s="50" t="s">
        <v>69</v>
      </c>
      <c r="F67" s="50" t="s">
        <v>68</v>
      </c>
      <c r="G67" s="50" t="s">
        <v>75</v>
      </c>
      <c r="H67" s="50" t="s">
        <v>102</v>
      </c>
      <c r="I67" s="56" t="s">
        <v>99</v>
      </c>
      <c r="J67" s="36" t="s">
        <v>169</v>
      </c>
      <c r="K67" s="24"/>
      <c r="L67" s="32">
        <v>110</v>
      </c>
      <c r="M67" s="32"/>
      <c r="N67" s="32">
        <v>110</v>
      </c>
    </row>
    <row r="68" spans="1:14" ht="54" customHeight="1">
      <c r="A68" s="70">
        <f t="shared" si="0"/>
        <v>47</v>
      </c>
      <c r="B68" s="55" t="s">
        <v>100</v>
      </c>
      <c r="C68" s="50" t="s">
        <v>51</v>
      </c>
      <c r="D68" s="50" t="s">
        <v>97</v>
      </c>
      <c r="E68" s="50" t="s">
        <v>69</v>
      </c>
      <c r="F68" s="50" t="s">
        <v>68</v>
      </c>
      <c r="G68" s="50" t="s">
        <v>75</v>
      </c>
      <c r="H68" s="50" t="s">
        <v>103</v>
      </c>
      <c r="I68" s="56" t="s">
        <v>99</v>
      </c>
      <c r="J68" s="36" t="s">
        <v>170</v>
      </c>
      <c r="K68" s="24"/>
      <c r="L68" s="32">
        <v>2006</v>
      </c>
      <c r="M68" s="32"/>
      <c r="N68" s="32">
        <v>2006</v>
      </c>
    </row>
    <row r="69" spans="1:14" ht="45" customHeight="1">
      <c r="A69" s="70">
        <f t="shared" si="0"/>
        <v>48</v>
      </c>
      <c r="B69" s="55" t="s">
        <v>104</v>
      </c>
      <c r="C69" s="50" t="s">
        <v>51</v>
      </c>
      <c r="D69" s="50" t="s">
        <v>97</v>
      </c>
      <c r="E69" s="50" t="s">
        <v>69</v>
      </c>
      <c r="F69" s="50" t="s">
        <v>68</v>
      </c>
      <c r="G69" s="50" t="s">
        <v>75</v>
      </c>
      <c r="H69" s="50" t="s">
        <v>105</v>
      </c>
      <c r="I69" s="56" t="s">
        <v>99</v>
      </c>
      <c r="J69" s="36" t="s">
        <v>220</v>
      </c>
      <c r="K69" s="24"/>
      <c r="L69" s="32">
        <v>779</v>
      </c>
      <c r="M69" s="32"/>
      <c r="N69" s="32">
        <v>779</v>
      </c>
    </row>
    <row r="70" spans="1:14" ht="57" customHeight="1">
      <c r="A70" s="28">
        <f t="shared" si="0"/>
        <v>49</v>
      </c>
      <c r="B70" s="55" t="s">
        <v>106</v>
      </c>
      <c r="C70" s="50" t="s">
        <v>51</v>
      </c>
      <c r="D70" s="50" t="s">
        <v>97</v>
      </c>
      <c r="E70" s="50" t="s">
        <v>69</v>
      </c>
      <c r="F70" s="50" t="s">
        <v>68</v>
      </c>
      <c r="G70" s="50" t="s">
        <v>75</v>
      </c>
      <c r="H70" s="50" t="s">
        <v>107</v>
      </c>
      <c r="I70" s="56" t="s">
        <v>99</v>
      </c>
      <c r="J70" s="43" t="s">
        <v>221</v>
      </c>
      <c r="K70" s="15"/>
      <c r="L70" s="88">
        <v>270</v>
      </c>
      <c r="M70" s="88"/>
      <c r="N70" s="88">
        <v>270</v>
      </c>
    </row>
    <row r="71" spans="1:14" ht="57.75" customHeight="1">
      <c r="A71" s="70">
        <f t="shared" si="0"/>
        <v>50</v>
      </c>
      <c r="B71" s="55" t="s">
        <v>108</v>
      </c>
      <c r="C71" s="50" t="s">
        <v>51</v>
      </c>
      <c r="D71" s="50" t="s">
        <v>97</v>
      </c>
      <c r="E71" s="50" t="s">
        <v>69</v>
      </c>
      <c r="F71" s="50" t="s">
        <v>68</v>
      </c>
      <c r="G71" s="50" t="s">
        <v>75</v>
      </c>
      <c r="H71" s="50" t="s">
        <v>109</v>
      </c>
      <c r="I71" s="56" t="s">
        <v>99</v>
      </c>
      <c r="J71" s="36" t="s">
        <v>2</v>
      </c>
      <c r="K71" s="24"/>
      <c r="L71" s="32">
        <v>1775</v>
      </c>
      <c r="M71" s="32"/>
      <c r="N71" s="32">
        <v>1775</v>
      </c>
    </row>
    <row r="72" spans="1:14" ht="30" customHeight="1">
      <c r="A72" s="71">
        <f t="shared" si="0"/>
        <v>51</v>
      </c>
      <c r="B72" s="55" t="s">
        <v>50</v>
      </c>
      <c r="C72" s="50" t="s">
        <v>51</v>
      </c>
      <c r="D72" s="50" t="s">
        <v>110</v>
      </c>
      <c r="E72" s="50" t="s">
        <v>52</v>
      </c>
      <c r="F72" s="50" t="s">
        <v>50</v>
      </c>
      <c r="G72" s="50" t="s">
        <v>52</v>
      </c>
      <c r="H72" s="50" t="s">
        <v>53</v>
      </c>
      <c r="I72" s="56" t="s">
        <v>50</v>
      </c>
      <c r="J72" s="44" t="s">
        <v>211</v>
      </c>
      <c r="K72" s="24">
        <f>SUM(K73+K74)</f>
        <v>14850</v>
      </c>
      <c r="L72" s="32">
        <f>SUM(L73+L74)</f>
        <v>46030</v>
      </c>
      <c r="M72" s="32"/>
      <c r="N72" s="32">
        <f>SUM(N73+N74)</f>
        <v>126967.9</v>
      </c>
    </row>
    <row r="73" spans="1:14" ht="17.25" customHeight="1">
      <c r="A73" s="71">
        <f t="shared" si="0"/>
        <v>52</v>
      </c>
      <c r="B73" s="55" t="s">
        <v>88</v>
      </c>
      <c r="C73" s="50" t="s">
        <v>51</v>
      </c>
      <c r="D73" s="50" t="s">
        <v>110</v>
      </c>
      <c r="E73" s="50" t="s">
        <v>56</v>
      </c>
      <c r="F73" s="50" t="s">
        <v>68</v>
      </c>
      <c r="G73" s="50" t="s">
        <v>75</v>
      </c>
      <c r="H73" s="50" t="s">
        <v>53</v>
      </c>
      <c r="I73" s="56" t="s">
        <v>111</v>
      </c>
      <c r="J73" s="36" t="s">
        <v>171</v>
      </c>
      <c r="K73" s="24">
        <v>14850</v>
      </c>
      <c r="L73" s="32">
        <v>19265</v>
      </c>
      <c r="M73" s="32"/>
      <c r="N73" s="32">
        <v>19265</v>
      </c>
    </row>
    <row r="74" spans="1:14" ht="30" customHeight="1">
      <c r="A74" s="71">
        <f t="shared" si="0"/>
        <v>53</v>
      </c>
      <c r="B74" s="55" t="s">
        <v>88</v>
      </c>
      <c r="C74" s="50" t="s">
        <v>51</v>
      </c>
      <c r="D74" s="50" t="s">
        <v>110</v>
      </c>
      <c r="E74" s="50" t="s">
        <v>61</v>
      </c>
      <c r="F74" s="50" t="s">
        <v>50</v>
      </c>
      <c r="G74" s="50" t="s">
        <v>52</v>
      </c>
      <c r="H74" s="50" t="s">
        <v>53</v>
      </c>
      <c r="I74" s="56" t="s">
        <v>50</v>
      </c>
      <c r="J74" s="40" t="s">
        <v>172</v>
      </c>
      <c r="K74" s="24">
        <f>SUM(K75:K76)</f>
        <v>0</v>
      </c>
      <c r="L74" s="32">
        <f>SUM(L75:L76)</f>
        <v>26765</v>
      </c>
      <c r="M74" s="32"/>
      <c r="N74" s="32">
        <f>SUM(N75:N76)</f>
        <v>107702.9</v>
      </c>
    </row>
    <row r="75" spans="1:14" ht="42" customHeight="1">
      <c r="A75" s="71">
        <f t="shared" si="0"/>
        <v>54</v>
      </c>
      <c r="B75" s="55" t="s">
        <v>88</v>
      </c>
      <c r="C75" s="50" t="s">
        <v>51</v>
      </c>
      <c r="D75" s="50" t="s">
        <v>110</v>
      </c>
      <c r="E75" s="50" t="s">
        <v>61</v>
      </c>
      <c r="F75" s="50" t="s">
        <v>112</v>
      </c>
      <c r="G75" s="50" t="s">
        <v>75</v>
      </c>
      <c r="H75" s="50" t="s">
        <v>53</v>
      </c>
      <c r="I75" s="56" t="s">
        <v>111</v>
      </c>
      <c r="J75" s="36" t="s">
        <v>173</v>
      </c>
      <c r="K75" s="24"/>
      <c r="L75" s="32">
        <v>26765</v>
      </c>
      <c r="M75" s="32">
        <v>80937.9</v>
      </c>
      <c r="N75" s="32">
        <f>SUM(L75:M75)</f>
        <v>107702.9</v>
      </c>
    </row>
    <row r="76" spans="1:14" ht="42" customHeight="1">
      <c r="A76" s="71">
        <f t="shared" si="0"/>
        <v>55</v>
      </c>
      <c r="B76" s="55" t="s">
        <v>88</v>
      </c>
      <c r="C76" s="50" t="s">
        <v>51</v>
      </c>
      <c r="D76" s="50" t="s">
        <v>110</v>
      </c>
      <c r="E76" s="50" t="s">
        <v>61</v>
      </c>
      <c r="F76" s="50" t="s">
        <v>112</v>
      </c>
      <c r="G76" s="50" t="s">
        <v>75</v>
      </c>
      <c r="H76" s="50" t="s">
        <v>53</v>
      </c>
      <c r="I76" s="56" t="s">
        <v>113</v>
      </c>
      <c r="J76" s="37" t="s">
        <v>174</v>
      </c>
      <c r="K76" s="27"/>
      <c r="L76" s="31"/>
      <c r="M76" s="31"/>
      <c r="N76" s="31"/>
    </row>
    <row r="77" spans="1:14" ht="17.25" customHeight="1">
      <c r="A77" s="71">
        <f t="shared" si="0"/>
        <v>56</v>
      </c>
      <c r="B77" s="55" t="s">
        <v>50</v>
      </c>
      <c r="C77" s="50" t="s">
        <v>51</v>
      </c>
      <c r="D77" s="50" t="s">
        <v>114</v>
      </c>
      <c r="E77" s="50" t="s">
        <v>52</v>
      </c>
      <c r="F77" s="50" t="s">
        <v>50</v>
      </c>
      <c r="G77" s="50" t="s">
        <v>52</v>
      </c>
      <c r="H77" s="50" t="s">
        <v>53</v>
      </c>
      <c r="I77" s="56" t="s">
        <v>50</v>
      </c>
      <c r="J77" s="39" t="s">
        <v>115</v>
      </c>
      <c r="K77" s="25" t="e">
        <f>#REF!+#REF!+K78</f>
        <v>#REF!</v>
      </c>
      <c r="L77" s="32">
        <f>SUM(L78:L78)</f>
        <v>130</v>
      </c>
      <c r="M77" s="32"/>
      <c r="N77" s="32">
        <f>SUM(N78:N78)</f>
        <v>130</v>
      </c>
    </row>
    <row r="78" spans="1:14" ht="30" customHeight="1">
      <c r="A78" s="71">
        <f t="shared" si="0"/>
        <v>57</v>
      </c>
      <c r="B78" s="55" t="s">
        <v>50</v>
      </c>
      <c r="C78" s="50" t="s">
        <v>51</v>
      </c>
      <c r="D78" s="50" t="s">
        <v>114</v>
      </c>
      <c r="E78" s="50" t="s">
        <v>61</v>
      </c>
      <c r="F78" s="50" t="s">
        <v>68</v>
      </c>
      <c r="G78" s="50" t="s">
        <v>75</v>
      </c>
      <c r="H78" s="50" t="s">
        <v>53</v>
      </c>
      <c r="I78" s="56" t="s">
        <v>81</v>
      </c>
      <c r="J78" s="37" t="s">
        <v>175</v>
      </c>
      <c r="K78" s="27"/>
      <c r="L78" s="83">
        <v>130</v>
      </c>
      <c r="M78" s="83"/>
      <c r="N78" s="83">
        <v>130</v>
      </c>
    </row>
    <row r="79" spans="1:14" ht="17.25" customHeight="1">
      <c r="A79" s="71">
        <f t="shared" si="0"/>
        <v>58</v>
      </c>
      <c r="B79" s="55" t="s">
        <v>50</v>
      </c>
      <c r="C79" s="50" t="s">
        <v>51</v>
      </c>
      <c r="D79" s="50" t="s">
        <v>116</v>
      </c>
      <c r="E79" s="50" t="s">
        <v>52</v>
      </c>
      <c r="F79" s="50" t="s">
        <v>50</v>
      </c>
      <c r="G79" s="50" t="s">
        <v>52</v>
      </c>
      <c r="H79" s="50" t="s">
        <v>53</v>
      </c>
      <c r="I79" s="56" t="s">
        <v>50</v>
      </c>
      <c r="J79" s="39" t="s">
        <v>117</v>
      </c>
      <c r="K79" s="25">
        <f>SUM(K81:K83)</f>
        <v>500</v>
      </c>
      <c r="L79" s="30">
        <f>SUM(L80+L83+L84+L85)</f>
        <v>5400</v>
      </c>
      <c r="M79" s="30"/>
      <c r="N79" s="30">
        <f>SUM(N80+N83+N84+N85)</f>
        <v>5400</v>
      </c>
    </row>
    <row r="80" spans="1:14" ht="30" customHeight="1">
      <c r="A80" s="71">
        <f t="shared" si="0"/>
        <v>59</v>
      </c>
      <c r="B80" s="55" t="s">
        <v>55</v>
      </c>
      <c r="C80" s="50" t="s">
        <v>51</v>
      </c>
      <c r="D80" s="50" t="s">
        <v>116</v>
      </c>
      <c r="E80" s="50" t="s">
        <v>69</v>
      </c>
      <c r="F80" s="50" t="s">
        <v>50</v>
      </c>
      <c r="G80" s="50" t="s">
        <v>52</v>
      </c>
      <c r="H80" s="50" t="s">
        <v>53</v>
      </c>
      <c r="I80" s="56" t="s">
        <v>81</v>
      </c>
      <c r="J80" s="40" t="s">
        <v>176</v>
      </c>
      <c r="K80" s="25"/>
      <c r="L80" s="32">
        <f>SUM(L81:L82)</f>
        <v>100</v>
      </c>
      <c r="M80" s="32"/>
      <c r="N80" s="32">
        <f>SUM(N81:N82)</f>
        <v>100</v>
      </c>
    </row>
    <row r="81" spans="1:14" ht="57.75" customHeight="1">
      <c r="A81" s="71">
        <f t="shared" si="0"/>
        <v>60</v>
      </c>
      <c r="B81" s="55" t="s">
        <v>55</v>
      </c>
      <c r="C81" s="50" t="s">
        <v>51</v>
      </c>
      <c r="D81" s="50" t="s">
        <v>116</v>
      </c>
      <c r="E81" s="50" t="s">
        <v>69</v>
      </c>
      <c r="F81" s="50" t="s">
        <v>63</v>
      </c>
      <c r="G81" s="50" t="s">
        <v>56</v>
      </c>
      <c r="H81" s="50" t="s">
        <v>53</v>
      </c>
      <c r="I81" s="56" t="s">
        <v>81</v>
      </c>
      <c r="J81" s="36" t="s">
        <v>3</v>
      </c>
      <c r="K81" s="25"/>
      <c r="L81" s="30">
        <v>50</v>
      </c>
      <c r="M81" s="30"/>
      <c r="N81" s="30">
        <v>50</v>
      </c>
    </row>
    <row r="82" spans="1:14" ht="42" customHeight="1">
      <c r="A82" s="71">
        <f t="shared" si="0"/>
        <v>61</v>
      </c>
      <c r="B82" s="55" t="s">
        <v>55</v>
      </c>
      <c r="C82" s="50" t="s">
        <v>51</v>
      </c>
      <c r="D82" s="50" t="s">
        <v>116</v>
      </c>
      <c r="E82" s="50" t="s">
        <v>69</v>
      </c>
      <c r="F82" s="50" t="s">
        <v>67</v>
      </c>
      <c r="G82" s="50" t="s">
        <v>56</v>
      </c>
      <c r="H82" s="50" t="s">
        <v>53</v>
      </c>
      <c r="I82" s="56" t="s">
        <v>81</v>
      </c>
      <c r="J82" s="36" t="s">
        <v>222</v>
      </c>
      <c r="K82" s="25"/>
      <c r="L82" s="30">
        <v>50</v>
      </c>
      <c r="M82" s="30"/>
      <c r="N82" s="30">
        <v>50</v>
      </c>
    </row>
    <row r="83" spans="1:14" ht="57" customHeight="1">
      <c r="A83" s="71">
        <f t="shared" si="0"/>
        <v>62</v>
      </c>
      <c r="B83" s="55" t="s">
        <v>55</v>
      </c>
      <c r="C83" s="50" t="s">
        <v>51</v>
      </c>
      <c r="D83" s="50" t="s">
        <v>116</v>
      </c>
      <c r="E83" s="50" t="s">
        <v>73</v>
      </c>
      <c r="F83" s="50" t="s">
        <v>50</v>
      </c>
      <c r="G83" s="50" t="s">
        <v>56</v>
      </c>
      <c r="H83" s="50" t="s">
        <v>53</v>
      </c>
      <c r="I83" s="56" t="s">
        <v>81</v>
      </c>
      <c r="J83" s="36" t="s">
        <v>204</v>
      </c>
      <c r="K83" s="25">
        <v>500</v>
      </c>
      <c r="L83" s="30">
        <v>400</v>
      </c>
      <c r="M83" s="30"/>
      <c r="N83" s="30">
        <v>400</v>
      </c>
    </row>
    <row r="84" spans="1:14" ht="30" customHeight="1">
      <c r="A84" s="71">
        <f t="shared" si="0"/>
        <v>63</v>
      </c>
      <c r="B84" s="55" t="s">
        <v>79</v>
      </c>
      <c r="C84" s="50" t="s">
        <v>51</v>
      </c>
      <c r="D84" s="50" t="s">
        <v>116</v>
      </c>
      <c r="E84" s="50" t="s">
        <v>118</v>
      </c>
      <c r="F84" s="50" t="s">
        <v>50</v>
      </c>
      <c r="G84" s="50" t="s">
        <v>56</v>
      </c>
      <c r="H84" s="50" t="s">
        <v>53</v>
      </c>
      <c r="I84" s="56" t="s">
        <v>81</v>
      </c>
      <c r="J84" s="37" t="s">
        <v>177</v>
      </c>
      <c r="K84" s="27"/>
      <c r="L84" s="31">
        <v>3400</v>
      </c>
      <c r="M84" s="31"/>
      <c r="N84" s="31">
        <v>3400</v>
      </c>
    </row>
    <row r="85" spans="1:14" ht="31.5" customHeight="1">
      <c r="A85" s="71">
        <f t="shared" si="0"/>
        <v>64</v>
      </c>
      <c r="B85" s="55" t="s">
        <v>50</v>
      </c>
      <c r="C85" s="50" t="s">
        <v>51</v>
      </c>
      <c r="D85" s="50" t="s">
        <v>116</v>
      </c>
      <c r="E85" s="50" t="s">
        <v>119</v>
      </c>
      <c r="F85" s="50" t="s">
        <v>68</v>
      </c>
      <c r="G85" s="50" t="s">
        <v>75</v>
      </c>
      <c r="H85" s="50" t="s">
        <v>53</v>
      </c>
      <c r="I85" s="56" t="s">
        <v>81</v>
      </c>
      <c r="J85" s="36" t="s">
        <v>178</v>
      </c>
      <c r="K85" s="25"/>
      <c r="L85" s="30">
        <v>1500</v>
      </c>
      <c r="M85" s="30"/>
      <c r="N85" s="30">
        <v>1500</v>
      </c>
    </row>
    <row r="86" spans="1:14" ht="17.25" customHeight="1">
      <c r="A86" s="71">
        <f t="shared" si="0"/>
        <v>65</v>
      </c>
      <c r="B86" s="55" t="s">
        <v>50</v>
      </c>
      <c r="C86" s="50" t="s">
        <v>51</v>
      </c>
      <c r="D86" s="50" t="s">
        <v>120</v>
      </c>
      <c r="E86" s="50" t="s">
        <v>52</v>
      </c>
      <c r="F86" s="50" t="s">
        <v>50</v>
      </c>
      <c r="G86" s="50" t="s">
        <v>52</v>
      </c>
      <c r="H86" s="50" t="s">
        <v>53</v>
      </c>
      <c r="I86" s="56" t="s">
        <v>50</v>
      </c>
      <c r="J86" s="42" t="s">
        <v>121</v>
      </c>
      <c r="K86" s="27" t="e">
        <f>#REF!+#REF!+K87</f>
        <v>#REF!</v>
      </c>
      <c r="L86" s="83">
        <f>SUM(L87:L87)</f>
        <v>3500</v>
      </c>
      <c r="M86" s="83"/>
      <c r="N86" s="83">
        <f>SUM(N87:N87)</f>
        <v>3500</v>
      </c>
    </row>
    <row r="87" spans="1:14" ht="15.75" customHeight="1">
      <c r="A87" s="71">
        <f aca="true" t="shared" si="1" ref="A87:A152">A86+1</f>
        <v>66</v>
      </c>
      <c r="B87" s="76" t="s">
        <v>50</v>
      </c>
      <c r="C87" s="77" t="s">
        <v>51</v>
      </c>
      <c r="D87" s="77" t="s">
        <v>120</v>
      </c>
      <c r="E87" s="77" t="s">
        <v>70</v>
      </c>
      <c r="F87" s="77" t="s">
        <v>68</v>
      </c>
      <c r="G87" s="77" t="s">
        <v>75</v>
      </c>
      <c r="H87" s="77" t="s">
        <v>53</v>
      </c>
      <c r="I87" s="78" t="s">
        <v>122</v>
      </c>
      <c r="J87" s="37" t="s">
        <v>123</v>
      </c>
      <c r="K87" s="27">
        <v>4000</v>
      </c>
      <c r="L87" s="83">
        <v>3500</v>
      </c>
      <c r="M87" s="83"/>
      <c r="N87" s="83">
        <v>3500</v>
      </c>
    </row>
    <row r="88" spans="1:14" ht="18" customHeight="1">
      <c r="A88" s="80">
        <f t="shared" si="1"/>
        <v>67</v>
      </c>
      <c r="B88" s="55" t="s">
        <v>50</v>
      </c>
      <c r="C88" s="50" t="s">
        <v>125</v>
      </c>
      <c r="D88" s="50" t="s">
        <v>52</v>
      </c>
      <c r="E88" s="50" t="s">
        <v>52</v>
      </c>
      <c r="F88" s="50" t="s">
        <v>50</v>
      </c>
      <c r="G88" s="50" t="s">
        <v>52</v>
      </c>
      <c r="H88" s="50" t="s">
        <v>53</v>
      </c>
      <c r="I88" s="56" t="s">
        <v>50</v>
      </c>
      <c r="J88" s="81" t="s">
        <v>126</v>
      </c>
      <c r="K88" s="25">
        <f>SUM(K90:K106)</f>
        <v>790920</v>
      </c>
      <c r="L88" s="30">
        <f>SUM(L89+L92+L127)</f>
        <v>1901261.5659999999</v>
      </c>
      <c r="M88" s="30"/>
      <c r="N88" s="30">
        <f>SUM(N89+N92+N127)</f>
        <v>1914587.5659999999</v>
      </c>
    </row>
    <row r="89" spans="1:14" ht="27" customHeight="1">
      <c r="A89" s="28">
        <f t="shared" si="1"/>
        <v>68</v>
      </c>
      <c r="B89" s="53" t="s">
        <v>90</v>
      </c>
      <c r="C89" s="52" t="s">
        <v>125</v>
      </c>
      <c r="D89" s="52" t="s">
        <v>61</v>
      </c>
      <c r="E89" s="52" t="s">
        <v>56</v>
      </c>
      <c r="F89" s="52" t="s">
        <v>50</v>
      </c>
      <c r="G89" s="52" t="s">
        <v>52</v>
      </c>
      <c r="H89" s="52" t="s">
        <v>53</v>
      </c>
      <c r="I89" s="54" t="s">
        <v>124</v>
      </c>
      <c r="J89" s="79" t="s">
        <v>179</v>
      </c>
      <c r="K89" s="63"/>
      <c r="L89" s="89">
        <f>SUM(L90:L91)</f>
        <v>888269</v>
      </c>
      <c r="M89" s="89"/>
      <c r="N89" s="89">
        <f>SUM(N90:N91)</f>
        <v>888269</v>
      </c>
    </row>
    <row r="90" spans="1:14" ht="30.75" customHeight="1">
      <c r="A90" s="71">
        <f t="shared" si="1"/>
        <v>69</v>
      </c>
      <c r="B90" s="53" t="s">
        <v>90</v>
      </c>
      <c r="C90" s="50" t="s">
        <v>125</v>
      </c>
      <c r="D90" s="50" t="s">
        <v>61</v>
      </c>
      <c r="E90" s="50" t="s">
        <v>56</v>
      </c>
      <c r="F90" s="50" t="s">
        <v>205</v>
      </c>
      <c r="G90" s="50" t="s">
        <v>75</v>
      </c>
      <c r="H90" s="50" t="s">
        <v>53</v>
      </c>
      <c r="I90" s="56" t="s">
        <v>124</v>
      </c>
      <c r="J90" s="36" t="s">
        <v>180</v>
      </c>
      <c r="K90" s="25">
        <v>790920</v>
      </c>
      <c r="L90" s="30">
        <v>9487</v>
      </c>
      <c r="M90" s="30"/>
      <c r="N90" s="30">
        <v>9487</v>
      </c>
    </row>
    <row r="91" spans="1:14" ht="29.25" customHeight="1">
      <c r="A91" s="71">
        <f t="shared" si="1"/>
        <v>70</v>
      </c>
      <c r="B91" s="53" t="s">
        <v>90</v>
      </c>
      <c r="C91" s="50" t="s">
        <v>125</v>
      </c>
      <c r="D91" s="50" t="s">
        <v>61</v>
      </c>
      <c r="E91" s="50" t="s">
        <v>56</v>
      </c>
      <c r="F91" s="50" t="s">
        <v>181</v>
      </c>
      <c r="G91" s="50" t="s">
        <v>75</v>
      </c>
      <c r="H91" s="50" t="s">
        <v>53</v>
      </c>
      <c r="I91" s="56" t="s">
        <v>124</v>
      </c>
      <c r="J91" s="37" t="s">
        <v>191</v>
      </c>
      <c r="K91" s="27"/>
      <c r="L91" s="31">
        <v>878782</v>
      </c>
      <c r="M91" s="31"/>
      <c r="N91" s="83">
        <f>L91+M91</f>
        <v>878782</v>
      </c>
    </row>
    <row r="92" spans="1:14" ht="17.25" customHeight="1">
      <c r="A92" s="71">
        <f t="shared" si="1"/>
        <v>71</v>
      </c>
      <c r="B92" s="53" t="s">
        <v>90</v>
      </c>
      <c r="C92" s="50" t="s">
        <v>125</v>
      </c>
      <c r="D92" s="50" t="s">
        <v>61</v>
      </c>
      <c r="E92" s="50" t="s">
        <v>61</v>
      </c>
      <c r="F92" s="50" t="s">
        <v>50</v>
      </c>
      <c r="G92" s="50" t="s">
        <v>52</v>
      </c>
      <c r="H92" s="50" t="s">
        <v>53</v>
      </c>
      <c r="I92" s="56" t="s">
        <v>124</v>
      </c>
      <c r="J92" s="40" t="s">
        <v>182</v>
      </c>
      <c r="K92" s="25"/>
      <c r="L92" s="32">
        <f>L93+L95+L96+L97+L98+L99+L100+L103+L105+L101+L102+L104</f>
        <v>981442.166</v>
      </c>
      <c r="M92" s="32"/>
      <c r="N92" s="32">
        <f>N93+N95+N96+N97+N98+N99+N100+N103+N105+N101+N102+N104</f>
        <v>988442.166</v>
      </c>
    </row>
    <row r="93" spans="1:14" ht="27" customHeight="1">
      <c r="A93" s="71">
        <f t="shared" si="1"/>
        <v>72</v>
      </c>
      <c r="B93" s="53" t="s">
        <v>90</v>
      </c>
      <c r="C93" s="50" t="s">
        <v>125</v>
      </c>
      <c r="D93" s="50" t="s">
        <v>61</v>
      </c>
      <c r="E93" s="50" t="s">
        <v>61</v>
      </c>
      <c r="F93" s="50" t="s">
        <v>183</v>
      </c>
      <c r="G93" s="50" t="s">
        <v>75</v>
      </c>
      <c r="H93" s="50" t="s">
        <v>53</v>
      </c>
      <c r="I93" s="56" t="s">
        <v>124</v>
      </c>
      <c r="J93" s="36" t="s">
        <v>184</v>
      </c>
      <c r="K93" s="25"/>
      <c r="L93" s="32">
        <v>49560.7</v>
      </c>
      <c r="M93" s="32"/>
      <c r="N93" s="32">
        <v>49560.7</v>
      </c>
    </row>
    <row r="94" spans="1:14" ht="44.25" customHeight="1">
      <c r="A94" s="71">
        <f t="shared" si="1"/>
        <v>73</v>
      </c>
      <c r="B94" s="53" t="s">
        <v>90</v>
      </c>
      <c r="C94" s="50" t="s">
        <v>125</v>
      </c>
      <c r="D94" s="50" t="s">
        <v>61</v>
      </c>
      <c r="E94" s="50" t="s">
        <v>61</v>
      </c>
      <c r="F94" s="50" t="s">
        <v>185</v>
      </c>
      <c r="G94" s="50" t="s">
        <v>75</v>
      </c>
      <c r="H94" s="50" t="s">
        <v>53</v>
      </c>
      <c r="I94" s="56" t="s">
        <v>124</v>
      </c>
      <c r="J94" s="37" t="s">
        <v>186</v>
      </c>
      <c r="K94" s="27"/>
      <c r="L94" s="31"/>
      <c r="M94" s="31"/>
      <c r="N94" s="31"/>
    </row>
    <row r="95" spans="1:14" ht="72" customHeight="1">
      <c r="A95" s="71">
        <f t="shared" si="1"/>
        <v>74</v>
      </c>
      <c r="B95" s="53" t="s">
        <v>90</v>
      </c>
      <c r="C95" s="50" t="s">
        <v>125</v>
      </c>
      <c r="D95" s="50" t="s">
        <v>61</v>
      </c>
      <c r="E95" s="50" t="s">
        <v>61</v>
      </c>
      <c r="F95" s="50" t="s">
        <v>190</v>
      </c>
      <c r="G95" s="50" t="s">
        <v>75</v>
      </c>
      <c r="H95" s="50" t="s">
        <v>53</v>
      </c>
      <c r="I95" s="56" t="s">
        <v>124</v>
      </c>
      <c r="J95" s="36" t="s">
        <v>223</v>
      </c>
      <c r="K95" s="25"/>
      <c r="L95" s="30">
        <v>51.84</v>
      </c>
      <c r="M95" s="30"/>
      <c r="N95" s="83">
        <f>L95+M95</f>
        <v>51.84</v>
      </c>
    </row>
    <row r="96" spans="1:14" ht="57" customHeight="1">
      <c r="A96" s="71">
        <f t="shared" si="1"/>
        <v>75</v>
      </c>
      <c r="B96" s="53" t="s">
        <v>90</v>
      </c>
      <c r="C96" s="50" t="s">
        <v>125</v>
      </c>
      <c r="D96" s="50" t="s">
        <v>61</v>
      </c>
      <c r="E96" s="50" t="s">
        <v>61</v>
      </c>
      <c r="F96" s="50" t="s">
        <v>188</v>
      </c>
      <c r="G96" s="50" t="s">
        <v>75</v>
      </c>
      <c r="H96" s="50" t="s">
        <v>53</v>
      </c>
      <c r="I96" s="56" t="s">
        <v>124</v>
      </c>
      <c r="J96" s="37" t="s">
        <v>189</v>
      </c>
      <c r="K96" s="27"/>
      <c r="L96" s="31">
        <v>57.7</v>
      </c>
      <c r="M96" s="31"/>
      <c r="N96" s="31">
        <v>57.7</v>
      </c>
    </row>
    <row r="97" spans="1:14" ht="29.25" customHeight="1">
      <c r="A97" s="71">
        <f t="shared" si="1"/>
        <v>76</v>
      </c>
      <c r="B97" s="53" t="s">
        <v>90</v>
      </c>
      <c r="C97" s="51" t="s">
        <v>125</v>
      </c>
      <c r="D97" s="51" t="s">
        <v>61</v>
      </c>
      <c r="E97" s="51" t="s">
        <v>61</v>
      </c>
      <c r="F97" s="51" t="s">
        <v>65</v>
      </c>
      <c r="G97" s="51" t="s">
        <v>75</v>
      </c>
      <c r="H97" s="51" t="s">
        <v>53</v>
      </c>
      <c r="I97" s="58" t="s">
        <v>124</v>
      </c>
      <c r="J97" s="41" t="s">
        <v>207</v>
      </c>
      <c r="K97" s="25"/>
      <c r="L97" s="33">
        <v>742</v>
      </c>
      <c r="M97" s="33"/>
      <c r="N97" s="33">
        <v>742</v>
      </c>
    </row>
    <row r="98" spans="1:14" ht="57.75" customHeight="1">
      <c r="A98" s="71">
        <f t="shared" si="1"/>
        <v>77</v>
      </c>
      <c r="B98" s="53" t="s">
        <v>90</v>
      </c>
      <c r="C98" s="51" t="s">
        <v>125</v>
      </c>
      <c r="D98" s="51" t="s">
        <v>61</v>
      </c>
      <c r="E98" s="51" t="s">
        <v>61</v>
      </c>
      <c r="F98" s="51" t="s">
        <v>15</v>
      </c>
      <c r="G98" s="51" t="s">
        <v>75</v>
      </c>
      <c r="H98" s="51" t="s">
        <v>53</v>
      </c>
      <c r="I98" s="58" t="s">
        <v>124</v>
      </c>
      <c r="J98" s="37" t="s">
        <v>216</v>
      </c>
      <c r="K98" s="27"/>
      <c r="L98" s="31">
        <v>729.5</v>
      </c>
      <c r="M98" s="31"/>
      <c r="N98" s="31">
        <v>729.5</v>
      </c>
    </row>
    <row r="99" spans="1:14" ht="30" customHeight="1">
      <c r="A99" s="71">
        <f t="shared" si="1"/>
        <v>78</v>
      </c>
      <c r="B99" s="53" t="s">
        <v>90</v>
      </c>
      <c r="C99" s="50" t="s">
        <v>125</v>
      </c>
      <c r="D99" s="50" t="s">
        <v>61</v>
      </c>
      <c r="E99" s="50" t="s">
        <v>61</v>
      </c>
      <c r="F99" s="50" t="s">
        <v>208</v>
      </c>
      <c r="G99" s="50" t="s">
        <v>75</v>
      </c>
      <c r="H99" s="50" t="s">
        <v>53</v>
      </c>
      <c r="I99" s="56" t="s">
        <v>124</v>
      </c>
      <c r="J99" s="34" t="s">
        <v>192</v>
      </c>
      <c r="K99" s="27"/>
      <c r="L99" s="85">
        <v>408794.2</v>
      </c>
      <c r="M99" s="85"/>
      <c r="N99" s="83">
        <f>L99+M99</f>
        <v>408794.2</v>
      </c>
    </row>
    <row r="100" spans="1:14" ht="29.25" customHeight="1">
      <c r="A100" s="71">
        <f t="shared" si="1"/>
        <v>79</v>
      </c>
      <c r="B100" s="53" t="s">
        <v>90</v>
      </c>
      <c r="C100" s="51" t="s">
        <v>125</v>
      </c>
      <c r="D100" s="51" t="s">
        <v>61</v>
      </c>
      <c r="E100" s="51" t="s">
        <v>61</v>
      </c>
      <c r="F100" s="51" t="s">
        <v>193</v>
      </c>
      <c r="G100" s="51" t="s">
        <v>75</v>
      </c>
      <c r="H100" s="51" t="s">
        <v>53</v>
      </c>
      <c r="I100" s="58" t="s">
        <v>124</v>
      </c>
      <c r="J100" s="45" t="s">
        <v>194</v>
      </c>
      <c r="K100" s="27"/>
      <c r="L100" s="85">
        <v>7506.626</v>
      </c>
      <c r="M100" s="85"/>
      <c r="N100" s="85">
        <f>SUM(L100:M100)</f>
        <v>7506.626</v>
      </c>
    </row>
    <row r="101" spans="1:14" ht="44.25" customHeight="1">
      <c r="A101" s="71">
        <f t="shared" si="1"/>
        <v>80</v>
      </c>
      <c r="B101" s="53" t="s">
        <v>90</v>
      </c>
      <c r="C101" s="51" t="s">
        <v>125</v>
      </c>
      <c r="D101" s="51" t="s">
        <v>61</v>
      </c>
      <c r="E101" s="51" t="s">
        <v>61</v>
      </c>
      <c r="F101" s="51" t="s">
        <v>68</v>
      </c>
      <c r="G101" s="51" t="s">
        <v>75</v>
      </c>
      <c r="H101" s="51" t="s">
        <v>53</v>
      </c>
      <c r="I101" s="58" t="s">
        <v>124</v>
      </c>
      <c r="J101" s="45" t="s">
        <v>195</v>
      </c>
      <c r="K101" s="35"/>
      <c r="L101" s="85">
        <v>116704</v>
      </c>
      <c r="M101" s="85"/>
      <c r="N101" s="85">
        <v>116704</v>
      </c>
    </row>
    <row r="102" spans="1:14" ht="57.75" customHeight="1">
      <c r="A102" s="71">
        <f t="shared" si="1"/>
        <v>81</v>
      </c>
      <c r="B102" s="53" t="s">
        <v>90</v>
      </c>
      <c r="C102" s="51" t="s">
        <v>125</v>
      </c>
      <c r="D102" s="51" t="s">
        <v>61</v>
      </c>
      <c r="E102" s="51" t="s">
        <v>61</v>
      </c>
      <c r="F102" s="51" t="s">
        <v>94</v>
      </c>
      <c r="G102" s="51" t="s">
        <v>75</v>
      </c>
      <c r="H102" s="51" t="s">
        <v>53</v>
      </c>
      <c r="I102" s="58" t="s">
        <v>124</v>
      </c>
      <c r="J102" s="45" t="s">
        <v>26</v>
      </c>
      <c r="K102" s="35"/>
      <c r="L102" s="85">
        <v>6124.6</v>
      </c>
      <c r="M102" s="85"/>
      <c r="N102" s="85">
        <f>SUM(L102:M102)</f>
        <v>6124.6</v>
      </c>
    </row>
    <row r="103" spans="1:14" ht="42.75" customHeight="1">
      <c r="A103" s="71">
        <f t="shared" si="1"/>
        <v>82</v>
      </c>
      <c r="B103" s="53" t="s">
        <v>90</v>
      </c>
      <c r="C103" s="51" t="s">
        <v>125</v>
      </c>
      <c r="D103" s="51" t="s">
        <v>61</v>
      </c>
      <c r="E103" s="51" t="s">
        <v>61</v>
      </c>
      <c r="F103" s="51" t="s">
        <v>17</v>
      </c>
      <c r="G103" s="51" t="s">
        <v>75</v>
      </c>
      <c r="H103" s="51" t="s">
        <v>53</v>
      </c>
      <c r="I103" s="58" t="s">
        <v>124</v>
      </c>
      <c r="J103" s="45" t="s">
        <v>28</v>
      </c>
      <c r="K103" s="35"/>
      <c r="L103" s="85"/>
      <c r="M103" s="85">
        <v>7000</v>
      </c>
      <c r="N103" s="85">
        <f>SUM(L103:M103)</f>
        <v>7000</v>
      </c>
    </row>
    <row r="104" spans="1:14" ht="60.75" customHeight="1">
      <c r="A104" s="71">
        <f t="shared" si="1"/>
        <v>83</v>
      </c>
      <c r="B104" s="53" t="s">
        <v>90</v>
      </c>
      <c r="C104" s="51" t="s">
        <v>125</v>
      </c>
      <c r="D104" s="51" t="s">
        <v>61</v>
      </c>
      <c r="E104" s="51" t="s">
        <v>61</v>
      </c>
      <c r="F104" s="51" t="s">
        <v>32</v>
      </c>
      <c r="G104" s="51" t="s">
        <v>75</v>
      </c>
      <c r="H104" s="51" t="s">
        <v>53</v>
      </c>
      <c r="I104" s="58" t="s">
        <v>124</v>
      </c>
      <c r="J104" s="45" t="s">
        <v>29</v>
      </c>
      <c r="K104" s="35"/>
      <c r="L104" s="85">
        <v>10174.9</v>
      </c>
      <c r="M104" s="85"/>
      <c r="N104" s="85">
        <f>SUM(L104:M104)</f>
        <v>10174.9</v>
      </c>
    </row>
    <row r="105" spans="1:14" ht="30" customHeight="1">
      <c r="A105" s="71">
        <f t="shared" si="1"/>
        <v>84</v>
      </c>
      <c r="B105" s="53" t="s">
        <v>90</v>
      </c>
      <c r="C105" s="51" t="s">
        <v>125</v>
      </c>
      <c r="D105" s="51" t="s">
        <v>61</v>
      </c>
      <c r="E105" s="51" t="s">
        <v>61</v>
      </c>
      <c r="F105" s="51" t="s">
        <v>13</v>
      </c>
      <c r="G105" s="51" t="s">
        <v>75</v>
      </c>
      <c r="H105" s="51" t="s">
        <v>53</v>
      </c>
      <c r="I105" s="58" t="s">
        <v>124</v>
      </c>
      <c r="J105" s="93" t="s">
        <v>14</v>
      </c>
      <c r="K105" s="35"/>
      <c r="L105" s="85">
        <f>SUM(L106:L126)</f>
        <v>380996.1</v>
      </c>
      <c r="M105" s="85"/>
      <c r="N105" s="85">
        <f>SUM(N106:N126)</f>
        <v>380996.1</v>
      </c>
    </row>
    <row r="106" spans="1:14" ht="31.5" customHeight="1">
      <c r="A106" s="71">
        <f t="shared" si="1"/>
        <v>85</v>
      </c>
      <c r="B106" s="53" t="s">
        <v>90</v>
      </c>
      <c r="C106" s="51" t="s">
        <v>125</v>
      </c>
      <c r="D106" s="51" t="s">
        <v>61</v>
      </c>
      <c r="E106" s="51" t="s">
        <v>61</v>
      </c>
      <c r="F106" s="51" t="s">
        <v>13</v>
      </c>
      <c r="G106" s="51" t="s">
        <v>75</v>
      </c>
      <c r="H106" s="51" t="s">
        <v>53</v>
      </c>
      <c r="I106" s="58" t="s">
        <v>124</v>
      </c>
      <c r="J106" s="36" t="s">
        <v>187</v>
      </c>
      <c r="K106" s="25"/>
      <c r="L106" s="30">
        <v>22157.7</v>
      </c>
      <c r="M106" s="30"/>
      <c r="N106" s="30">
        <v>22157.7</v>
      </c>
    </row>
    <row r="107" spans="1:14" ht="30" customHeight="1">
      <c r="A107" s="71">
        <f t="shared" si="1"/>
        <v>86</v>
      </c>
      <c r="B107" s="53" t="s">
        <v>90</v>
      </c>
      <c r="C107" s="51" t="s">
        <v>125</v>
      </c>
      <c r="D107" s="51" t="s">
        <v>61</v>
      </c>
      <c r="E107" s="51" t="s">
        <v>61</v>
      </c>
      <c r="F107" s="51" t="s">
        <v>13</v>
      </c>
      <c r="G107" s="51" t="s">
        <v>75</v>
      </c>
      <c r="H107" s="51" t="s">
        <v>53</v>
      </c>
      <c r="I107" s="58" t="s">
        <v>124</v>
      </c>
      <c r="J107" s="36" t="s">
        <v>206</v>
      </c>
      <c r="K107" s="25"/>
      <c r="L107" s="30">
        <v>27461.4</v>
      </c>
      <c r="M107" s="30"/>
      <c r="N107" s="30">
        <v>27461.4</v>
      </c>
    </row>
    <row r="108" spans="1:14" ht="42.75" customHeight="1">
      <c r="A108" s="71">
        <f t="shared" si="1"/>
        <v>87</v>
      </c>
      <c r="B108" s="53" t="s">
        <v>90</v>
      </c>
      <c r="C108" s="51" t="s">
        <v>125</v>
      </c>
      <c r="D108" s="51" t="s">
        <v>61</v>
      </c>
      <c r="E108" s="51" t="s">
        <v>61</v>
      </c>
      <c r="F108" s="51" t="s">
        <v>13</v>
      </c>
      <c r="G108" s="51" t="s">
        <v>75</v>
      </c>
      <c r="H108" s="51" t="s">
        <v>53</v>
      </c>
      <c r="I108" s="58" t="s">
        <v>124</v>
      </c>
      <c r="J108" s="45" t="s">
        <v>7</v>
      </c>
      <c r="K108" s="27"/>
      <c r="L108" s="31">
        <v>442.2</v>
      </c>
      <c r="M108" s="31"/>
      <c r="N108" s="31">
        <v>442.2</v>
      </c>
    </row>
    <row r="109" spans="1:14" ht="42.75" customHeight="1">
      <c r="A109" s="71">
        <f t="shared" si="1"/>
        <v>88</v>
      </c>
      <c r="B109" s="53" t="s">
        <v>90</v>
      </c>
      <c r="C109" s="51" t="s">
        <v>125</v>
      </c>
      <c r="D109" s="51" t="s">
        <v>61</v>
      </c>
      <c r="E109" s="51" t="s">
        <v>61</v>
      </c>
      <c r="F109" s="51" t="s">
        <v>13</v>
      </c>
      <c r="G109" s="51" t="s">
        <v>75</v>
      </c>
      <c r="H109" s="51" t="s">
        <v>53</v>
      </c>
      <c r="I109" s="58" t="s">
        <v>124</v>
      </c>
      <c r="J109" s="37" t="s">
        <v>224</v>
      </c>
      <c r="K109" s="27"/>
      <c r="L109" s="31">
        <v>3719.7</v>
      </c>
      <c r="M109" s="31"/>
      <c r="N109" s="85">
        <f>SUM(L109:M109)</f>
        <v>3719.7</v>
      </c>
    </row>
    <row r="110" spans="1:14" ht="30.75" customHeight="1">
      <c r="A110" s="71">
        <f t="shared" si="1"/>
        <v>89</v>
      </c>
      <c r="B110" s="53" t="s">
        <v>90</v>
      </c>
      <c r="C110" s="51" t="s">
        <v>125</v>
      </c>
      <c r="D110" s="51" t="s">
        <v>61</v>
      </c>
      <c r="E110" s="51" t="s">
        <v>61</v>
      </c>
      <c r="F110" s="51" t="s">
        <v>13</v>
      </c>
      <c r="G110" s="51" t="s">
        <v>75</v>
      </c>
      <c r="H110" s="51" t="s">
        <v>53</v>
      </c>
      <c r="I110" s="58" t="s">
        <v>124</v>
      </c>
      <c r="J110" s="37" t="s">
        <v>217</v>
      </c>
      <c r="K110" s="27"/>
      <c r="L110" s="31">
        <v>3099.4</v>
      </c>
      <c r="M110" s="31"/>
      <c r="N110" s="31">
        <v>3099.4</v>
      </c>
    </row>
    <row r="111" spans="1:14" ht="57" customHeight="1">
      <c r="A111" s="71">
        <f t="shared" si="1"/>
        <v>90</v>
      </c>
      <c r="B111" s="53" t="s">
        <v>90</v>
      </c>
      <c r="C111" s="51" t="s">
        <v>125</v>
      </c>
      <c r="D111" s="51" t="s">
        <v>61</v>
      </c>
      <c r="E111" s="51" t="s">
        <v>61</v>
      </c>
      <c r="F111" s="51" t="s">
        <v>13</v>
      </c>
      <c r="G111" s="51" t="s">
        <v>75</v>
      </c>
      <c r="H111" s="51" t="s">
        <v>53</v>
      </c>
      <c r="I111" s="58" t="s">
        <v>124</v>
      </c>
      <c r="J111" s="37" t="s">
        <v>218</v>
      </c>
      <c r="K111" s="27"/>
      <c r="L111" s="31">
        <v>2170.1</v>
      </c>
      <c r="M111" s="31"/>
      <c r="N111" s="31">
        <v>2170.1</v>
      </c>
    </row>
    <row r="112" spans="1:14" ht="70.5" customHeight="1">
      <c r="A112" s="71">
        <f t="shared" si="1"/>
        <v>91</v>
      </c>
      <c r="B112" s="53" t="s">
        <v>90</v>
      </c>
      <c r="C112" s="51" t="s">
        <v>125</v>
      </c>
      <c r="D112" s="51" t="s">
        <v>61</v>
      </c>
      <c r="E112" s="51" t="s">
        <v>61</v>
      </c>
      <c r="F112" s="51" t="s">
        <v>13</v>
      </c>
      <c r="G112" s="51" t="s">
        <v>75</v>
      </c>
      <c r="H112" s="51" t="s">
        <v>53</v>
      </c>
      <c r="I112" s="58" t="s">
        <v>124</v>
      </c>
      <c r="J112" s="36" t="s">
        <v>198</v>
      </c>
      <c r="K112" s="25"/>
      <c r="L112" s="30">
        <v>390</v>
      </c>
      <c r="M112" s="30"/>
      <c r="N112" s="30">
        <v>390</v>
      </c>
    </row>
    <row r="113" spans="1:14" ht="41.25" customHeight="1">
      <c r="A113" s="71">
        <f t="shared" si="1"/>
        <v>92</v>
      </c>
      <c r="B113" s="53" t="s">
        <v>90</v>
      </c>
      <c r="C113" s="51" t="s">
        <v>125</v>
      </c>
      <c r="D113" s="51" t="s">
        <v>61</v>
      </c>
      <c r="E113" s="51" t="s">
        <v>61</v>
      </c>
      <c r="F113" s="51" t="s">
        <v>13</v>
      </c>
      <c r="G113" s="51" t="s">
        <v>75</v>
      </c>
      <c r="H113" s="51" t="s">
        <v>53</v>
      </c>
      <c r="I113" s="58" t="s">
        <v>124</v>
      </c>
      <c r="J113" s="37" t="s">
        <v>209</v>
      </c>
      <c r="K113" s="27"/>
      <c r="L113" s="30">
        <v>721.2</v>
      </c>
      <c r="M113" s="30"/>
      <c r="N113" s="85">
        <f>SUM(L113:M113)</f>
        <v>721.2</v>
      </c>
    </row>
    <row r="114" spans="1:14" ht="58.5" customHeight="1">
      <c r="A114" s="71">
        <f t="shared" si="1"/>
        <v>93</v>
      </c>
      <c r="B114" s="53" t="s">
        <v>90</v>
      </c>
      <c r="C114" s="51" t="s">
        <v>125</v>
      </c>
      <c r="D114" s="51" t="s">
        <v>61</v>
      </c>
      <c r="E114" s="51" t="s">
        <v>61</v>
      </c>
      <c r="F114" s="51" t="s">
        <v>13</v>
      </c>
      <c r="G114" s="51" t="s">
        <v>75</v>
      </c>
      <c r="H114" s="51" t="s">
        <v>53</v>
      </c>
      <c r="I114" s="58" t="s">
        <v>124</v>
      </c>
      <c r="J114" s="36" t="s">
        <v>219</v>
      </c>
      <c r="K114" s="25"/>
      <c r="L114" s="30">
        <v>367</v>
      </c>
      <c r="M114" s="30"/>
      <c r="N114" s="30">
        <v>367</v>
      </c>
    </row>
    <row r="115" spans="1:14" ht="57.75" customHeight="1">
      <c r="A115" s="71">
        <f t="shared" si="1"/>
        <v>94</v>
      </c>
      <c r="B115" s="53" t="s">
        <v>90</v>
      </c>
      <c r="C115" s="51" t="s">
        <v>125</v>
      </c>
      <c r="D115" s="51" t="s">
        <v>61</v>
      </c>
      <c r="E115" s="51" t="s">
        <v>61</v>
      </c>
      <c r="F115" s="51" t="s">
        <v>13</v>
      </c>
      <c r="G115" s="51" t="s">
        <v>75</v>
      </c>
      <c r="H115" s="51" t="s">
        <v>53</v>
      </c>
      <c r="I115" s="58" t="s">
        <v>124</v>
      </c>
      <c r="J115" s="36" t="s">
        <v>199</v>
      </c>
      <c r="K115" s="25"/>
      <c r="L115" s="30">
        <v>9647.5</v>
      </c>
      <c r="M115" s="30"/>
      <c r="N115" s="85">
        <f>SUM(L115:M115)</f>
        <v>9647.5</v>
      </c>
    </row>
    <row r="116" spans="1:14" ht="41.25" customHeight="1">
      <c r="A116" s="71">
        <f t="shared" si="1"/>
        <v>95</v>
      </c>
      <c r="B116" s="53" t="s">
        <v>90</v>
      </c>
      <c r="C116" s="51" t="s">
        <v>125</v>
      </c>
      <c r="D116" s="51" t="s">
        <v>61</v>
      </c>
      <c r="E116" s="51" t="s">
        <v>61</v>
      </c>
      <c r="F116" s="51" t="s">
        <v>13</v>
      </c>
      <c r="G116" s="51" t="s">
        <v>75</v>
      </c>
      <c r="H116" s="51" t="s">
        <v>53</v>
      </c>
      <c r="I116" s="58" t="s">
        <v>124</v>
      </c>
      <c r="J116" s="37" t="s">
        <v>21</v>
      </c>
      <c r="K116" s="27"/>
      <c r="L116" s="31">
        <v>22843.9</v>
      </c>
      <c r="M116" s="31"/>
      <c r="N116" s="83">
        <f>L116+M116</f>
        <v>22843.9</v>
      </c>
    </row>
    <row r="117" spans="1:14" ht="60" customHeight="1">
      <c r="A117" s="71">
        <f t="shared" si="1"/>
        <v>96</v>
      </c>
      <c r="B117" s="53" t="s">
        <v>90</v>
      </c>
      <c r="C117" s="51" t="s">
        <v>125</v>
      </c>
      <c r="D117" s="51" t="s">
        <v>61</v>
      </c>
      <c r="E117" s="51" t="s">
        <v>61</v>
      </c>
      <c r="F117" s="51" t="s">
        <v>13</v>
      </c>
      <c r="G117" s="51" t="s">
        <v>75</v>
      </c>
      <c r="H117" s="51" t="s">
        <v>53</v>
      </c>
      <c r="I117" s="58" t="s">
        <v>124</v>
      </c>
      <c r="J117" s="36" t="s">
        <v>225</v>
      </c>
      <c r="K117" s="25"/>
      <c r="L117" s="30">
        <v>709.4</v>
      </c>
      <c r="M117" s="30"/>
      <c r="N117" s="30">
        <v>709.4</v>
      </c>
    </row>
    <row r="118" spans="1:14" ht="60" customHeight="1">
      <c r="A118" s="71">
        <f t="shared" si="1"/>
        <v>97</v>
      </c>
      <c r="B118" s="53" t="s">
        <v>90</v>
      </c>
      <c r="C118" s="51" t="s">
        <v>125</v>
      </c>
      <c r="D118" s="51" t="s">
        <v>61</v>
      </c>
      <c r="E118" s="51" t="s">
        <v>61</v>
      </c>
      <c r="F118" s="51" t="s">
        <v>13</v>
      </c>
      <c r="G118" s="51" t="s">
        <v>75</v>
      </c>
      <c r="H118" s="51" t="s">
        <v>53</v>
      </c>
      <c r="I118" s="58" t="s">
        <v>124</v>
      </c>
      <c r="J118" s="37" t="s">
        <v>215</v>
      </c>
      <c r="K118" s="27"/>
      <c r="L118" s="31">
        <v>72682.2</v>
      </c>
      <c r="M118" s="31"/>
      <c r="N118" s="31">
        <v>72682.2</v>
      </c>
    </row>
    <row r="119" spans="1:14" ht="41.25" customHeight="1">
      <c r="A119" s="71">
        <f t="shared" si="1"/>
        <v>98</v>
      </c>
      <c r="B119" s="53" t="s">
        <v>90</v>
      </c>
      <c r="C119" s="51" t="s">
        <v>125</v>
      </c>
      <c r="D119" s="51" t="s">
        <v>61</v>
      </c>
      <c r="E119" s="51" t="s">
        <v>61</v>
      </c>
      <c r="F119" s="51" t="s">
        <v>13</v>
      </c>
      <c r="G119" s="51" t="s">
        <v>75</v>
      </c>
      <c r="H119" s="51" t="s">
        <v>53</v>
      </c>
      <c r="I119" s="58" t="s">
        <v>124</v>
      </c>
      <c r="J119" s="37" t="s">
        <v>212</v>
      </c>
      <c r="K119" s="17"/>
      <c r="L119" s="31">
        <v>768.3</v>
      </c>
      <c r="M119" s="31"/>
      <c r="N119" s="31">
        <v>768.3</v>
      </c>
    </row>
    <row r="120" spans="1:14" ht="59.25" customHeight="1">
      <c r="A120" s="71">
        <f t="shared" si="1"/>
        <v>99</v>
      </c>
      <c r="B120" s="53" t="s">
        <v>90</v>
      </c>
      <c r="C120" s="51" t="s">
        <v>125</v>
      </c>
      <c r="D120" s="51" t="s">
        <v>61</v>
      </c>
      <c r="E120" s="51" t="s">
        <v>61</v>
      </c>
      <c r="F120" s="51" t="s">
        <v>13</v>
      </c>
      <c r="G120" s="51" t="s">
        <v>75</v>
      </c>
      <c r="H120" s="51" t="s">
        <v>53</v>
      </c>
      <c r="I120" s="58" t="s">
        <v>124</v>
      </c>
      <c r="J120" s="37" t="s">
        <v>10</v>
      </c>
      <c r="K120" s="17"/>
      <c r="L120" s="31">
        <v>486.4</v>
      </c>
      <c r="M120" s="31"/>
      <c r="N120" s="83">
        <f>L120+M120</f>
        <v>486.4</v>
      </c>
    </row>
    <row r="121" spans="1:14" ht="41.25" customHeight="1">
      <c r="A121" s="71">
        <f t="shared" si="1"/>
        <v>100</v>
      </c>
      <c r="B121" s="53" t="s">
        <v>90</v>
      </c>
      <c r="C121" s="51" t="s">
        <v>125</v>
      </c>
      <c r="D121" s="51" t="s">
        <v>61</v>
      </c>
      <c r="E121" s="51" t="s">
        <v>61</v>
      </c>
      <c r="F121" s="51" t="s">
        <v>13</v>
      </c>
      <c r="G121" s="51" t="s">
        <v>75</v>
      </c>
      <c r="H121" s="51" t="s">
        <v>53</v>
      </c>
      <c r="I121" s="58" t="s">
        <v>124</v>
      </c>
      <c r="J121" s="37" t="s">
        <v>11</v>
      </c>
      <c r="K121" s="17"/>
      <c r="L121" s="31">
        <v>752.8</v>
      </c>
      <c r="M121" s="31"/>
      <c r="N121" s="83">
        <f>L121+M121</f>
        <v>752.8</v>
      </c>
    </row>
    <row r="122" spans="1:14" ht="41.25" customHeight="1">
      <c r="A122" s="71">
        <f t="shared" si="1"/>
        <v>101</v>
      </c>
      <c r="B122" s="53" t="s">
        <v>90</v>
      </c>
      <c r="C122" s="51" t="s">
        <v>125</v>
      </c>
      <c r="D122" s="51" t="s">
        <v>61</v>
      </c>
      <c r="E122" s="51" t="s">
        <v>61</v>
      </c>
      <c r="F122" s="51" t="s">
        <v>13</v>
      </c>
      <c r="G122" s="51" t="s">
        <v>75</v>
      </c>
      <c r="H122" s="51" t="s">
        <v>53</v>
      </c>
      <c r="I122" s="58" t="s">
        <v>124</v>
      </c>
      <c r="J122" s="37" t="s">
        <v>12</v>
      </c>
      <c r="K122" s="17"/>
      <c r="L122" s="31">
        <v>305.1</v>
      </c>
      <c r="M122" s="31"/>
      <c r="N122" s="83">
        <f>L122+M122</f>
        <v>305.1</v>
      </c>
    </row>
    <row r="123" spans="1:14" ht="84" customHeight="1">
      <c r="A123" s="71">
        <f t="shared" si="1"/>
        <v>102</v>
      </c>
      <c r="B123" s="53" t="s">
        <v>90</v>
      </c>
      <c r="C123" s="50" t="s">
        <v>125</v>
      </c>
      <c r="D123" s="50" t="s">
        <v>61</v>
      </c>
      <c r="E123" s="50" t="s">
        <v>61</v>
      </c>
      <c r="F123" s="50" t="s">
        <v>13</v>
      </c>
      <c r="G123" s="50" t="s">
        <v>75</v>
      </c>
      <c r="H123" s="50" t="s">
        <v>53</v>
      </c>
      <c r="I123" s="56" t="s">
        <v>124</v>
      </c>
      <c r="J123" s="37" t="s">
        <v>30</v>
      </c>
      <c r="K123" s="17"/>
      <c r="L123" s="31">
        <v>732.7</v>
      </c>
      <c r="M123" s="31"/>
      <c r="N123" s="83">
        <f>L123+M123</f>
        <v>732.7</v>
      </c>
    </row>
    <row r="124" spans="1:14" ht="102.75" customHeight="1">
      <c r="A124" s="71">
        <f t="shared" si="1"/>
        <v>103</v>
      </c>
      <c r="B124" s="53" t="s">
        <v>90</v>
      </c>
      <c r="C124" s="51" t="s">
        <v>125</v>
      </c>
      <c r="D124" s="51" t="s">
        <v>61</v>
      </c>
      <c r="E124" s="51" t="s">
        <v>61</v>
      </c>
      <c r="F124" s="51" t="s">
        <v>13</v>
      </c>
      <c r="G124" s="51" t="s">
        <v>75</v>
      </c>
      <c r="H124" s="51" t="s">
        <v>53</v>
      </c>
      <c r="I124" s="58" t="s">
        <v>124</v>
      </c>
      <c r="J124" s="36" t="s">
        <v>197</v>
      </c>
      <c r="K124" s="25"/>
      <c r="L124" s="30">
        <v>197008.8</v>
      </c>
      <c r="M124" s="30"/>
      <c r="N124" s="83">
        <f>L124+M124</f>
        <v>197008.8</v>
      </c>
    </row>
    <row r="125" spans="1:14" ht="45" customHeight="1">
      <c r="A125" s="71">
        <f t="shared" si="1"/>
        <v>104</v>
      </c>
      <c r="B125" s="53" t="s">
        <v>90</v>
      </c>
      <c r="C125" s="51" t="s">
        <v>125</v>
      </c>
      <c r="D125" s="51" t="s">
        <v>61</v>
      </c>
      <c r="E125" s="51" t="s">
        <v>61</v>
      </c>
      <c r="F125" s="51" t="s">
        <v>13</v>
      </c>
      <c r="G125" s="51" t="s">
        <v>75</v>
      </c>
      <c r="H125" s="51" t="s">
        <v>53</v>
      </c>
      <c r="I125" s="58" t="s">
        <v>124</v>
      </c>
      <c r="J125" s="36" t="s">
        <v>213</v>
      </c>
      <c r="K125" s="25"/>
      <c r="L125" s="30">
        <v>105</v>
      </c>
      <c r="M125" s="30"/>
      <c r="N125" s="30">
        <v>105</v>
      </c>
    </row>
    <row r="126" spans="1:14" ht="73.5" customHeight="1">
      <c r="A126" s="71">
        <f t="shared" si="1"/>
        <v>105</v>
      </c>
      <c r="B126" s="53" t="s">
        <v>90</v>
      </c>
      <c r="C126" s="50" t="s">
        <v>125</v>
      </c>
      <c r="D126" s="50" t="s">
        <v>61</v>
      </c>
      <c r="E126" s="50" t="s">
        <v>61</v>
      </c>
      <c r="F126" s="50" t="s">
        <v>13</v>
      </c>
      <c r="G126" s="50" t="s">
        <v>75</v>
      </c>
      <c r="H126" s="50" t="s">
        <v>53</v>
      </c>
      <c r="I126" s="56" t="s">
        <v>124</v>
      </c>
      <c r="J126" s="36" t="s">
        <v>19</v>
      </c>
      <c r="K126" s="25"/>
      <c r="L126" s="30">
        <v>14425.3</v>
      </c>
      <c r="M126" s="30"/>
      <c r="N126" s="83">
        <f>L126+M126</f>
        <v>14425.3</v>
      </c>
    </row>
    <row r="127" spans="1:14" ht="29.25" customHeight="1">
      <c r="A127" s="71">
        <f t="shared" si="1"/>
        <v>106</v>
      </c>
      <c r="B127" s="86" t="s">
        <v>90</v>
      </c>
      <c r="C127" s="51" t="s">
        <v>125</v>
      </c>
      <c r="D127" s="51" t="s">
        <v>61</v>
      </c>
      <c r="E127" s="51" t="s">
        <v>75</v>
      </c>
      <c r="F127" s="51" t="s">
        <v>50</v>
      </c>
      <c r="G127" s="51" t="s">
        <v>75</v>
      </c>
      <c r="H127" s="51" t="s">
        <v>53</v>
      </c>
      <c r="I127" s="58" t="s">
        <v>124</v>
      </c>
      <c r="J127" s="92" t="s">
        <v>18</v>
      </c>
      <c r="K127" s="25"/>
      <c r="L127" s="30">
        <f>L128+L129</f>
        <v>31550.4</v>
      </c>
      <c r="M127" s="30"/>
      <c r="N127" s="30">
        <f>N128+N129</f>
        <v>37876.4</v>
      </c>
    </row>
    <row r="128" spans="1:14" ht="31.5" customHeight="1">
      <c r="A128" s="71">
        <f t="shared" si="1"/>
        <v>107</v>
      </c>
      <c r="B128" s="86" t="s">
        <v>90</v>
      </c>
      <c r="C128" s="51" t="s">
        <v>125</v>
      </c>
      <c r="D128" s="51" t="s">
        <v>61</v>
      </c>
      <c r="E128" s="51" t="s">
        <v>75</v>
      </c>
      <c r="F128" s="51" t="s">
        <v>190</v>
      </c>
      <c r="G128" s="51" t="s">
        <v>75</v>
      </c>
      <c r="H128" s="51" t="s">
        <v>53</v>
      </c>
      <c r="I128" s="58" t="s">
        <v>124</v>
      </c>
      <c r="J128" s="91" t="s">
        <v>27</v>
      </c>
      <c r="K128" s="25"/>
      <c r="L128" s="30"/>
      <c r="M128" s="30">
        <v>6326</v>
      </c>
      <c r="N128" s="83">
        <f>SUM(L128:M128)</f>
        <v>6326</v>
      </c>
    </row>
    <row r="129" spans="1:14" ht="18" customHeight="1">
      <c r="A129" s="71">
        <f t="shared" si="1"/>
        <v>108</v>
      </c>
      <c r="B129" s="53" t="s">
        <v>90</v>
      </c>
      <c r="C129" s="50" t="s">
        <v>125</v>
      </c>
      <c r="D129" s="50" t="s">
        <v>61</v>
      </c>
      <c r="E129" s="50" t="s">
        <v>75</v>
      </c>
      <c r="F129" s="50" t="s">
        <v>196</v>
      </c>
      <c r="G129" s="50" t="s">
        <v>75</v>
      </c>
      <c r="H129" s="50" t="s">
        <v>53</v>
      </c>
      <c r="I129" s="56" t="s">
        <v>124</v>
      </c>
      <c r="J129" s="94" t="s">
        <v>200</v>
      </c>
      <c r="K129" s="25"/>
      <c r="L129" s="30">
        <f>SUM(L130:L138)</f>
        <v>31550.4</v>
      </c>
      <c r="M129" s="30"/>
      <c r="N129" s="30">
        <f>SUM(N130:N138)</f>
        <v>31550.4</v>
      </c>
    </row>
    <row r="130" spans="1:14" ht="42.75" customHeight="1">
      <c r="A130" s="71">
        <f t="shared" si="1"/>
        <v>109</v>
      </c>
      <c r="B130" s="86" t="s">
        <v>90</v>
      </c>
      <c r="C130" s="51" t="s">
        <v>125</v>
      </c>
      <c r="D130" s="51" t="s">
        <v>61</v>
      </c>
      <c r="E130" s="51" t="s">
        <v>75</v>
      </c>
      <c r="F130" s="51" t="s">
        <v>196</v>
      </c>
      <c r="G130" s="51" t="s">
        <v>75</v>
      </c>
      <c r="H130" s="51" t="s">
        <v>53</v>
      </c>
      <c r="I130" s="58" t="s">
        <v>124</v>
      </c>
      <c r="J130" s="41" t="s">
        <v>24</v>
      </c>
      <c r="K130" s="25"/>
      <c r="L130" s="30">
        <v>11841</v>
      </c>
      <c r="M130" s="30"/>
      <c r="N130" s="83">
        <f>L130+M130</f>
        <v>11841</v>
      </c>
    </row>
    <row r="131" spans="1:14" ht="47.25" customHeight="1">
      <c r="A131" s="71">
        <f t="shared" si="1"/>
        <v>110</v>
      </c>
      <c r="B131" s="53" t="s">
        <v>90</v>
      </c>
      <c r="C131" s="50" t="s">
        <v>125</v>
      </c>
      <c r="D131" s="50" t="s">
        <v>61</v>
      </c>
      <c r="E131" s="50" t="s">
        <v>75</v>
      </c>
      <c r="F131" s="50" t="s">
        <v>196</v>
      </c>
      <c r="G131" s="50" t="s">
        <v>75</v>
      </c>
      <c r="H131" s="50" t="s">
        <v>53</v>
      </c>
      <c r="I131" s="56" t="s">
        <v>124</v>
      </c>
      <c r="J131" s="36" t="s">
        <v>16</v>
      </c>
      <c r="K131" s="25"/>
      <c r="L131" s="30">
        <v>2500</v>
      </c>
      <c r="M131" s="30"/>
      <c r="N131" s="83">
        <f>L131+M131</f>
        <v>2500</v>
      </c>
    </row>
    <row r="132" spans="1:14" ht="30.75" customHeight="1">
      <c r="A132" s="71">
        <f t="shared" si="1"/>
        <v>111</v>
      </c>
      <c r="B132" s="53" t="s">
        <v>90</v>
      </c>
      <c r="C132" s="50" t="s">
        <v>125</v>
      </c>
      <c r="D132" s="50" t="s">
        <v>61</v>
      </c>
      <c r="E132" s="50" t="s">
        <v>75</v>
      </c>
      <c r="F132" s="50" t="s">
        <v>196</v>
      </c>
      <c r="G132" s="50" t="s">
        <v>75</v>
      </c>
      <c r="H132" s="50" t="s">
        <v>53</v>
      </c>
      <c r="I132" s="56" t="s">
        <v>124</v>
      </c>
      <c r="J132" s="36" t="s">
        <v>20</v>
      </c>
      <c r="K132" s="25"/>
      <c r="L132" s="30">
        <v>2489</v>
      </c>
      <c r="M132" s="30"/>
      <c r="N132" s="83">
        <f>L132+M132</f>
        <v>2489</v>
      </c>
    </row>
    <row r="133" spans="1:14" ht="33.75" customHeight="1">
      <c r="A133" s="71">
        <f t="shared" si="1"/>
        <v>112</v>
      </c>
      <c r="B133" s="53" t="s">
        <v>90</v>
      </c>
      <c r="C133" s="50" t="s">
        <v>125</v>
      </c>
      <c r="D133" s="50" t="s">
        <v>61</v>
      </c>
      <c r="E133" s="50" t="s">
        <v>75</v>
      </c>
      <c r="F133" s="50" t="s">
        <v>196</v>
      </c>
      <c r="G133" s="50" t="s">
        <v>75</v>
      </c>
      <c r="H133" s="50" t="s">
        <v>53</v>
      </c>
      <c r="I133" s="56" t="s">
        <v>124</v>
      </c>
      <c r="J133" s="36" t="s">
        <v>214</v>
      </c>
      <c r="K133" s="25"/>
      <c r="L133" s="30">
        <v>10</v>
      </c>
      <c r="M133" s="30"/>
      <c r="N133" s="30">
        <v>10</v>
      </c>
    </row>
    <row r="134" spans="1:14" ht="33.75" customHeight="1">
      <c r="A134" s="71">
        <f t="shared" si="1"/>
        <v>113</v>
      </c>
      <c r="B134" s="53" t="s">
        <v>90</v>
      </c>
      <c r="C134" s="50" t="s">
        <v>125</v>
      </c>
      <c r="D134" s="50" t="s">
        <v>61</v>
      </c>
      <c r="E134" s="50" t="s">
        <v>75</v>
      </c>
      <c r="F134" s="50" t="s">
        <v>196</v>
      </c>
      <c r="G134" s="50" t="s">
        <v>75</v>
      </c>
      <c r="H134" s="50" t="s">
        <v>53</v>
      </c>
      <c r="I134" s="56" t="s">
        <v>124</v>
      </c>
      <c r="J134" s="36" t="s">
        <v>25</v>
      </c>
      <c r="K134" s="25"/>
      <c r="L134" s="30">
        <v>3490</v>
      </c>
      <c r="M134" s="30"/>
      <c r="N134" s="83">
        <f>L134+M134</f>
        <v>3490</v>
      </c>
    </row>
    <row r="135" spans="1:14" ht="32.25" customHeight="1">
      <c r="A135" s="71">
        <f t="shared" si="1"/>
        <v>114</v>
      </c>
      <c r="B135" s="53" t="s">
        <v>90</v>
      </c>
      <c r="C135" s="50" t="s">
        <v>125</v>
      </c>
      <c r="D135" s="50" t="s">
        <v>61</v>
      </c>
      <c r="E135" s="50" t="s">
        <v>75</v>
      </c>
      <c r="F135" s="50" t="s">
        <v>196</v>
      </c>
      <c r="G135" s="50" t="s">
        <v>75</v>
      </c>
      <c r="H135" s="50" t="s">
        <v>53</v>
      </c>
      <c r="I135" s="56" t="s">
        <v>124</v>
      </c>
      <c r="J135" s="36" t="s">
        <v>33</v>
      </c>
      <c r="K135" s="25"/>
      <c r="L135" s="30">
        <v>1000</v>
      </c>
      <c r="M135" s="30"/>
      <c r="N135" s="83">
        <f>L135+M135</f>
        <v>1000</v>
      </c>
    </row>
    <row r="136" spans="1:14" ht="45" customHeight="1">
      <c r="A136" s="71">
        <f t="shared" si="1"/>
        <v>115</v>
      </c>
      <c r="B136" s="53" t="s">
        <v>90</v>
      </c>
      <c r="C136" s="50" t="s">
        <v>125</v>
      </c>
      <c r="D136" s="50" t="s">
        <v>61</v>
      </c>
      <c r="E136" s="50" t="s">
        <v>75</v>
      </c>
      <c r="F136" s="50" t="s">
        <v>196</v>
      </c>
      <c r="G136" s="50" t="s">
        <v>75</v>
      </c>
      <c r="H136" s="50" t="s">
        <v>53</v>
      </c>
      <c r="I136" s="56" t="s">
        <v>124</v>
      </c>
      <c r="J136" s="84" t="s">
        <v>34</v>
      </c>
      <c r="K136" s="25"/>
      <c r="L136" s="30">
        <v>3060</v>
      </c>
      <c r="M136" s="30"/>
      <c r="N136" s="83">
        <f>L136+M136</f>
        <v>3060</v>
      </c>
    </row>
    <row r="137" spans="1:14" ht="41.25" customHeight="1">
      <c r="A137" s="71">
        <f t="shared" si="1"/>
        <v>116</v>
      </c>
      <c r="B137" s="53" t="s">
        <v>90</v>
      </c>
      <c r="C137" s="50" t="s">
        <v>125</v>
      </c>
      <c r="D137" s="50" t="s">
        <v>61</v>
      </c>
      <c r="E137" s="50" t="s">
        <v>75</v>
      </c>
      <c r="F137" s="50" t="s">
        <v>196</v>
      </c>
      <c r="G137" s="50" t="s">
        <v>75</v>
      </c>
      <c r="H137" s="50" t="s">
        <v>53</v>
      </c>
      <c r="I137" s="56" t="s">
        <v>124</v>
      </c>
      <c r="J137" s="84" t="s">
        <v>35</v>
      </c>
      <c r="K137" s="25"/>
      <c r="L137" s="30">
        <v>4840</v>
      </c>
      <c r="M137" s="30"/>
      <c r="N137" s="83">
        <f>L137+M137</f>
        <v>4840</v>
      </c>
    </row>
    <row r="138" spans="1:14" ht="33" customHeight="1">
      <c r="A138" s="71">
        <f t="shared" si="1"/>
        <v>117</v>
      </c>
      <c r="B138" s="53" t="s">
        <v>90</v>
      </c>
      <c r="C138" s="50" t="s">
        <v>125</v>
      </c>
      <c r="D138" s="50" t="s">
        <v>61</v>
      </c>
      <c r="E138" s="50" t="s">
        <v>75</v>
      </c>
      <c r="F138" s="50" t="s">
        <v>196</v>
      </c>
      <c r="G138" s="50" t="s">
        <v>75</v>
      </c>
      <c r="H138" s="50" t="s">
        <v>53</v>
      </c>
      <c r="I138" s="56" t="s">
        <v>124</v>
      </c>
      <c r="J138" s="36" t="s">
        <v>23</v>
      </c>
      <c r="K138" s="25"/>
      <c r="L138" s="30">
        <v>2320.4</v>
      </c>
      <c r="M138" s="30"/>
      <c r="N138" s="83">
        <f>L138+M138</f>
        <v>2320.4</v>
      </c>
    </row>
    <row r="139" spans="1:14" ht="30" customHeight="1">
      <c r="A139" s="71">
        <f t="shared" si="1"/>
        <v>118</v>
      </c>
      <c r="B139" s="55" t="s">
        <v>50</v>
      </c>
      <c r="C139" s="50" t="s">
        <v>127</v>
      </c>
      <c r="D139" s="50" t="s">
        <v>52</v>
      </c>
      <c r="E139" s="50" t="s">
        <v>52</v>
      </c>
      <c r="F139" s="50" t="s">
        <v>50</v>
      </c>
      <c r="G139" s="50" t="s">
        <v>52</v>
      </c>
      <c r="H139" s="50" t="s">
        <v>53</v>
      </c>
      <c r="I139" s="56" t="s">
        <v>50</v>
      </c>
      <c r="J139" s="39" t="s">
        <v>201</v>
      </c>
      <c r="K139" s="25"/>
      <c r="L139" s="30">
        <f>SUM(L140)</f>
        <v>26442.377000000004</v>
      </c>
      <c r="M139" s="30"/>
      <c r="N139" s="30">
        <f>SUM(N140)</f>
        <v>26464.059</v>
      </c>
    </row>
    <row r="140" spans="1:14" ht="15.75" customHeight="1">
      <c r="A140" s="71">
        <f t="shared" si="1"/>
        <v>119</v>
      </c>
      <c r="B140" s="55" t="s">
        <v>50</v>
      </c>
      <c r="C140" s="50" t="s">
        <v>127</v>
      </c>
      <c r="D140" s="50" t="s">
        <v>61</v>
      </c>
      <c r="E140" s="50" t="s">
        <v>52</v>
      </c>
      <c r="F140" s="50" t="s">
        <v>50</v>
      </c>
      <c r="G140" s="50" t="s">
        <v>52</v>
      </c>
      <c r="H140" s="50" t="s">
        <v>53</v>
      </c>
      <c r="I140" s="56" t="s">
        <v>50</v>
      </c>
      <c r="J140" s="40" t="s">
        <v>128</v>
      </c>
      <c r="K140" s="25" t="e">
        <f>K141+#REF!</f>
        <v>#REF!</v>
      </c>
      <c r="L140" s="32">
        <f>SUM(L141:L151)</f>
        <v>26442.377000000004</v>
      </c>
      <c r="M140" s="32"/>
      <c r="N140" s="32">
        <f>SUM(N141:N151)</f>
        <v>26464.059</v>
      </c>
    </row>
    <row r="141" spans="1:14" ht="43.5" customHeight="1">
      <c r="A141" s="71">
        <f t="shared" si="1"/>
        <v>120</v>
      </c>
      <c r="B141" s="55" t="s">
        <v>100</v>
      </c>
      <c r="C141" s="50" t="s">
        <v>127</v>
      </c>
      <c r="D141" s="50" t="s">
        <v>61</v>
      </c>
      <c r="E141" s="50" t="s">
        <v>56</v>
      </c>
      <c r="F141" s="50" t="s">
        <v>68</v>
      </c>
      <c r="G141" s="50" t="s">
        <v>75</v>
      </c>
      <c r="H141" s="50" t="s">
        <v>53</v>
      </c>
      <c r="I141" s="56" t="s">
        <v>99</v>
      </c>
      <c r="J141" s="36" t="s">
        <v>210</v>
      </c>
      <c r="K141" s="25">
        <v>600</v>
      </c>
      <c r="L141" s="30">
        <v>14199.277</v>
      </c>
      <c r="M141" s="30"/>
      <c r="N141" s="83">
        <f>L141+M141</f>
        <v>14199.277</v>
      </c>
    </row>
    <row r="142" spans="1:14" ht="43.5" customHeight="1">
      <c r="A142" s="71">
        <f t="shared" si="1"/>
        <v>121</v>
      </c>
      <c r="B142" s="55" t="s">
        <v>129</v>
      </c>
      <c r="C142" s="50" t="s">
        <v>127</v>
      </c>
      <c r="D142" s="50" t="s">
        <v>61</v>
      </c>
      <c r="E142" s="50" t="s">
        <v>56</v>
      </c>
      <c r="F142" s="50" t="s">
        <v>68</v>
      </c>
      <c r="G142" s="50" t="s">
        <v>75</v>
      </c>
      <c r="H142" s="50" t="s">
        <v>53</v>
      </c>
      <c r="I142" s="56" t="s">
        <v>99</v>
      </c>
      <c r="J142" s="36" t="s">
        <v>226</v>
      </c>
      <c r="K142" s="25"/>
      <c r="L142" s="30">
        <v>1860.3</v>
      </c>
      <c r="M142" s="30"/>
      <c r="N142" s="83">
        <f>L142+M142</f>
        <v>1860.3</v>
      </c>
    </row>
    <row r="143" spans="1:14" ht="43.5" customHeight="1">
      <c r="A143" s="71">
        <f t="shared" si="1"/>
        <v>122</v>
      </c>
      <c r="B143" s="55" t="s">
        <v>130</v>
      </c>
      <c r="C143" s="50" t="s">
        <v>127</v>
      </c>
      <c r="D143" s="50" t="s">
        <v>61</v>
      </c>
      <c r="E143" s="50" t="s">
        <v>56</v>
      </c>
      <c r="F143" s="50" t="s">
        <v>68</v>
      </c>
      <c r="G143" s="50" t="s">
        <v>75</v>
      </c>
      <c r="H143" s="50" t="s">
        <v>53</v>
      </c>
      <c r="I143" s="56" t="s">
        <v>99</v>
      </c>
      <c r="J143" s="36" t="s">
        <v>227</v>
      </c>
      <c r="K143" s="25"/>
      <c r="L143" s="30">
        <v>390.2</v>
      </c>
      <c r="M143" s="30"/>
      <c r="N143" s="30">
        <v>390.2</v>
      </c>
    </row>
    <row r="144" spans="1:14" ht="43.5" customHeight="1">
      <c r="A144" s="71">
        <f t="shared" si="1"/>
        <v>123</v>
      </c>
      <c r="B144" s="55" t="s">
        <v>131</v>
      </c>
      <c r="C144" s="50" t="s">
        <v>127</v>
      </c>
      <c r="D144" s="50" t="s">
        <v>61</v>
      </c>
      <c r="E144" s="50" t="s">
        <v>56</v>
      </c>
      <c r="F144" s="50" t="s">
        <v>68</v>
      </c>
      <c r="G144" s="50" t="s">
        <v>75</v>
      </c>
      <c r="H144" s="50" t="s">
        <v>53</v>
      </c>
      <c r="I144" s="56" t="s">
        <v>99</v>
      </c>
      <c r="J144" s="36" t="s">
        <v>228</v>
      </c>
      <c r="K144" s="25"/>
      <c r="L144" s="30">
        <v>432</v>
      </c>
      <c r="M144" s="30"/>
      <c r="N144" s="30">
        <v>432</v>
      </c>
    </row>
    <row r="145" spans="1:14" ht="43.5" customHeight="1">
      <c r="A145" s="71">
        <f t="shared" si="1"/>
        <v>124</v>
      </c>
      <c r="B145" s="55" t="s">
        <v>132</v>
      </c>
      <c r="C145" s="50" t="s">
        <v>127</v>
      </c>
      <c r="D145" s="50" t="s">
        <v>61</v>
      </c>
      <c r="E145" s="50" t="s">
        <v>56</v>
      </c>
      <c r="F145" s="50" t="s">
        <v>68</v>
      </c>
      <c r="G145" s="50" t="s">
        <v>75</v>
      </c>
      <c r="H145" s="50" t="s">
        <v>53</v>
      </c>
      <c r="I145" s="56" t="s">
        <v>99</v>
      </c>
      <c r="J145" s="36" t="s">
        <v>229</v>
      </c>
      <c r="K145" s="25"/>
      <c r="L145" s="30">
        <v>850</v>
      </c>
      <c r="M145" s="30"/>
      <c r="N145" s="30">
        <v>850</v>
      </c>
    </row>
    <row r="146" spans="1:14" ht="43.5" customHeight="1">
      <c r="A146" s="71">
        <f t="shared" si="1"/>
        <v>125</v>
      </c>
      <c r="B146" s="55" t="s">
        <v>133</v>
      </c>
      <c r="C146" s="50" t="s">
        <v>127</v>
      </c>
      <c r="D146" s="50" t="s">
        <v>61</v>
      </c>
      <c r="E146" s="50" t="s">
        <v>56</v>
      </c>
      <c r="F146" s="50" t="s">
        <v>68</v>
      </c>
      <c r="G146" s="50" t="s">
        <v>75</v>
      </c>
      <c r="H146" s="50" t="s">
        <v>53</v>
      </c>
      <c r="I146" s="56" t="s">
        <v>99</v>
      </c>
      <c r="J146" s="36" t="s">
        <v>230</v>
      </c>
      <c r="K146" s="25"/>
      <c r="L146" s="30">
        <v>3052.7</v>
      </c>
      <c r="M146" s="30"/>
      <c r="N146" s="83">
        <f>L146+M146</f>
        <v>3052.7</v>
      </c>
    </row>
    <row r="147" spans="1:14" ht="43.5" customHeight="1">
      <c r="A147" s="71">
        <f t="shared" si="1"/>
        <v>126</v>
      </c>
      <c r="B147" s="55" t="s">
        <v>134</v>
      </c>
      <c r="C147" s="50" t="s">
        <v>127</v>
      </c>
      <c r="D147" s="50" t="s">
        <v>61</v>
      </c>
      <c r="E147" s="50" t="s">
        <v>56</v>
      </c>
      <c r="F147" s="50" t="s">
        <v>68</v>
      </c>
      <c r="G147" s="50" t="s">
        <v>75</v>
      </c>
      <c r="H147" s="50" t="s">
        <v>53</v>
      </c>
      <c r="I147" s="56" t="s">
        <v>99</v>
      </c>
      <c r="J147" s="36" t="s">
        <v>231</v>
      </c>
      <c r="K147" s="25"/>
      <c r="L147" s="30">
        <v>327.2</v>
      </c>
      <c r="M147" s="30">
        <v>15.693</v>
      </c>
      <c r="N147" s="30">
        <f>SUM(L147:M147)</f>
        <v>342.893</v>
      </c>
    </row>
    <row r="148" spans="1:14" ht="43.5" customHeight="1">
      <c r="A148" s="71">
        <f t="shared" si="1"/>
        <v>127</v>
      </c>
      <c r="B148" s="55" t="s">
        <v>135</v>
      </c>
      <c r="C148" s="50" t="s">
        <v>127</v>
      </c>
      <c r="D148" s="50" t="s">
        <v>61</v>
      </c>
      <c r="E148" s="50" t="s">
        <v>56</v>
      </c>
      <c r="F148" s="50" t="s">
        <v>68</v>
      </c>
      <c r="G148" s="50" t="s">
        <v>75</v>
      </c>
      <c r="H148" s="50" t="s">
        <v>53</v>
      </c>
      <c r="I148" s="56" t="s">
        <v>99</v>
      </c>
      <c r="J148" s="36" t="s">
        <v>232</v>
      </c>
      <c r="K148" s="25"/>
      <c r="L148" s="30">
        <v>2152</v>
      </c>
      <c r="M148" s="30"/>
      <c r="N148" s="30">
        <v>2152</v>
      </c>
    </row>
    <row r="149" spans="1:14" ht="43.5" customHeight="1">
      <c r="A149" s="71">
        <f t="shared" si="1"/>
        <v>128</v>
      </c>
      <c r="B149" s="55" t="s">
        <v>136</v>
      </c>
      <c r="C149" s="50" t="s">
        <v>127</v>
      </c>
      <c r="D149" s="50" t="s">
        <v>61</v>
      </c>
      <c r="E149" s="50" t="s">
        <v>56</v>
      </c>
      <c r="F149" s="50" t="s">
        <v>68</v>
      </c>
      <c r="G149" s="50" t="s">
        <v>75</v>
      </c>
      <c r="H149" s="50" t="s">
        <v>53</v>
      </c>
      <c r="I149" s="56" t="s">
        <v>99</v>
      </c>
      <c r="J149" s="36" t="s">
        <v>233</v>
      </c>
      <c r="K149" s="25"/>
      <c r="L149" s="30">
        <v>2522.9</v>
      </c>
      <c r="M149" s="30"/>
      <c r="N149" s="30">
        <v>2522.9</v>
      </c>
    </row>
    <row r="150" spans="1:14" ht="43.5" customHeight="1">
      <c r="A150" s="71">
        <f t="shared" si="1"/>
        <v>129</v>
      </c>
      <c r="B150" s="55" t="s">
        <v>104</v>
      </c>
      <c r="C150" s="50" t="s">
        <v>127</v>
      </c>
      <c r="D150" s="50" t="s">
        <v>61</v>
      </c>
      <c r="E150" s="50" t="s">
        <v>56</v>
      </c>
      <c r="F150" s="50" t="s">
        <v>68</v>
      </c>
      <c r="G150" s="50" t="s">
        <v>75</v>
      </c>
      <c r="H150" s="50" t="s">
        <v>53</v>
      </c>
      <c r="I150" s="56" t="s">
        <v>99</v>
      </c>
      <c r="J150" s="36" t="s">
        <v>234</v>
      </c>
      <c r="K150" s="25"/>
      <c r="L150" s="30">
        <v>245.9</v>
      </c>
      <c r="M150" s="30"/>
      <c r="N150" s="32">
        <f>L150+M150</f>
        <v>245.9</v>
      </c>
    </row>
    <row r="151" spans="1:14" ht="43.5" customHeight="1" thickBot="1">
      <c r="A151" s="71">
        <f t="shared" si="1"/>
        <v>130</v>
      </c>
      <c r="B151" s="59" t="s">
        <v>137</v>
      </c>
      <c r="C151" s="60" t="s">
        <v>127</v>
      </c>
      <c r="D151" s="60" t="s">
        <v>61</v>
      </c>
      <c r="E151" s="60" t="s">
        <v>56</v>
      </c>
      <c r="F151" s="60" t="s">
        <v>68</v>
      </c>
      <c r="G151" s="60" t="s">
        <v>75</v>
      </c>
      <c r="H151" s="60" t="s">
        <v>53</v>
      </c>
      <c r="I151" s="61" t="s">
        <v>99</v>
      </c>
      <c r="J151" s="46" t="s">
        <v>235</v>
      </c>
      <c r="K151" s="17"/>
      <c r="L151" s="90">
        <v>409.9</v>
      </c>
      <c r="M151" s="90">
        <v>5.989</v>
      </c>
      <c r="N151" s="90">
        <f>SUM(L151:M151)</f>
        <v>415.88899999999995</v>
      </c>
    </row>
    <row r="152" spans="1:14" ht="17.25" customHeight="1" thickBot="1">
      <c r="A152" s="82">
        <f t="shared" si="1"/>
        <v>131</v>
      </c>
      <c r="B152" s="47"/>
      <c r="C152" s="48"/>
      <c r="D152" s="48"/>
      <c r="E152" s="48"/>
      <c r="F152" s="48"/>
      <c r="G152" s="48"/>
      <c r="H152" s="48"/>
      <c r="I152" s="49"/>
      <c r="J152" s="38" t="s">
        <v>138</v>
      </c>
      <c r="K152" s="19" t="e">
        <f>K22+K88</f>
        <v>#REF!</v>
      </c>
      <c r="L152" s="18">
        <f>L23+L32+L35+L40+L44+L53+L62+L64+L72+L77+L79+L86+L88+L139</f>
        <v>2513354.4409999996</v>
      </c>
      <c r="M152" s="20">
        <f>SUM(M23:M151)</f>
        <v>97461.03199999999</v>
      </c>
      <c r="N152" s="18">
        <f>N23+N32+N35+N40+N44+N53+N62+N64+N72+N77+N79+N86+N88+N139</f>
        <v>2611632.7729999996</v>
      </c>
    </row>
    <row r="153" spans="1:14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21"/>
      <c r="K153" s="2"/>
      <c r="L153" s="2"/>
      <c r="M153" s="2"/>
      <c r="N153" s="2"/>
    </row>
    <row r="154" spans="1:1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21"/>
      <c r="K154" s="2"/>
      <c r="L154" s="2"/>
      <c r="M154" s="2"/>
      <c r="N154" s="2"/>
    </row>
    <row r="155" spans="1:14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22"/>
      <c r="K155" s="2"/>
      <c r="L155" s="2"/>
      <c r="M155" s="2"/>
      <c r="N155" s="2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2"/>
      <c r="L156" s="73"/>
      <c r="M156" s="73"/>
      <c r="N156" s="73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2"/>
      <c r="L157" s="73"/>
      <c r="M157" s="73"/>
      <c r="N157" s="73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2"/>
      <c r="L158" s="75"/>
      <c r="M158" s="75"/>
      <c r="N158" s="75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2"/>
      <c r="L159" s="2"/>
      <c r="M159" s="2"/>
      <c r="N159" s="2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2"/>
      <c r="L160" s="73"/>
      <c r="M160" s="73"/>
      <c r="N160" s="73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2"/>
      <c r="L161" s="73"/>
      <c r="M161" s="73"/>
      <c r="N161" s="73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2"/>
      <c r="L162" s="73"/>
      <c r="M162" s="73"/>
      <c r="N162" s="73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2"/>
      <c r="L163" s="73"/>
      <c r="M163" s="73"/>
      <c r="N163" s="73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2"/>
      <c r="L164" s="74"/>
      <c r="M164" s="74"/>
      <c r="N164" s="74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2"/>
      <c r="L165" s="2"/>
      <c r="M165" s="2"/>
      <c r="N165" s="2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2"/>
      <c r="L166" s="2"/>
      <c r="M166" s="2"/>
      <c r="N166" s="2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2"/>
      <c r="L167" s="2"/>
      <c r="M167" s="2"/>
      <c r="N167" s="2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2"/>
      <c r="L168" s="2"/>
      <c r="M168" s="2"/>
      <c r="N168" s="2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2"/>
      <c r="L169" s="2"/>
      <c r="M169" s="2"/>
      <c r="N169" s="2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2"/>
      <c r="L170" s="2"/>
      <c r="M170" s="2"/>
      <c r="N170" s="2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2"/>
      <c r="L171" s="2"/>
      <c r="M171" s="2"/>
      <c r="N171" s="2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2"/>
      <c r="M172" s="2"/>
      <c r="N172" s="2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2"/>
      <c r="M173" s="2"/>
      <c r="N173" s="2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2"/>
      <c r="M174" s="2"/>
      <c r="N174" s="2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2"/>
      <c r="M175" s="2"/>
      <c r="N175" s="2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2"/>
      <c r="M176" s="2"/>
      <c r="N176" s="2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2"/>
      <c r="M177" s="2"/>
      <c r="N177" s="2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2"/>
      <c r="M178" s="2"/>
      <c r="N178" s="2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2"/>
      <c r="M179" s="2"/>
      <c r="N179" s="2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2"/>
      <c r="M180" s="2"/>
      <c r="N180" s="2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2"/>
      <c r="M181" s="2"/>
      <c r="N181" s="2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</row>
    <row r="187" spans="2:9" ht="12.75">
      <c r="B187" s="16"/>
      <c r="C187" s="16"/>
      <c r="D187" s="16"/>
      <c r="E187" s="16"/>
      <c r="F187" s="16"/>
      <c r="G187" s="16"/>
      <c r="H187" s="16"/>
      <c r="I187" s="16"/>
    </row>
    <row r="188" spans="2:9" ht="12.75">
      <c r="B188" s="16"/>
      <c r="C188" s="16"/>
      <c r="D188" s="16"/>
      <c r="E188" s="16"/>
      <c r="F188" s="16"/>
      <c r="G188" s="16"/>
      <c r="H188" s="16"/>
      <c r="I188" s="16"/>
    </row>
    <row r="189" spans="2:9" ht="12.75">
      <c r="B189" s="16"/>
      <c r="C189" s="16"/>
      <c r="D189" s="16"/>
      <c r="E189" s="16"/>
      <c r="F189" s="16"/>
      <c r="G189" s="16"/>
      <c r="H189" s="16"/>
      <c r="I189" s="16"/>
    </row>
    <row r="190" spans="2:9" ht="12.75">
      <c r="B190" s="16"/>
      <c r="C190" s="16"/>
      <c r="D190" s="16"/>
      <c r="E190" s="16"/>
      <c r="F190" s="16"/>
      <c r="G190" s="16"/>
      <c r="H190" s="16"/>
      <c r="I190" s="16"/>
    </row>
    <row r="191" spans="2:9" ht="12.75">
      <c r="B191" s="16"/>
      <c r="C191" s="16"/>
      <c r="D191" s="16"/>
      <c r="E191" s="16"/>
      <c r="F191" s="16"/>
      <c r="G191" s="16"/>
      <c r="H191" s="16"/>
      <c r="I191" s="16"/>
    </row>
    <row r="192" spans="2:9" ht="12.75">
      <c r="B192" s="16"/>
      <c r="C192" s="16"/>
      <c r="D192" s="16"/>
      <c r="E192" s="16"/>
      <c r="F192" s="16"/>
      <c r="G192" s="16"/>
      <c r="H192" s="16"/>
      <c r="I192" s="16"/>
    </row>
    <row r="193" spans="2:9" ht="12.75">
      <c r="B193" s="16"/>
      <c r="C193" s="16"/>
      <c r="D193" s="16"/>
      <c r="E193" s="16"/>
      <c r="F193" s="16"/>
      <c r="G193" s="16"/>
      <c r="H193" s="16"/>
      <c r="I193" s="16"/>
    </row>
    <row r="194" spans="2:9" ht="12.75">
      <c r="B194" s="16"/>
      <c r="C194" s="16"/>
      <c r="D194" s="16"/>
      <c r="E194" s="16"/>
      <c r="F194" s="16"/>
      <c r="G194" s="16"/>
      <c r="H194" s="16"/>
      <c r="I194" s="16"/>
    </row>
    <row r="195" spans="2:9" ht="12.75">
      <c r="B195" s="16"/>
      <c r="C195" s="16"/>
      <c r="D195" s="16"/>
      <c r="E195" s="16"/>
      <c r="F195" s="16"/>
      <c r="G195" s="16"/>
      <c r="H195" s="16"/>
      <c r="I195" s="16"/>
    </row>
    <row r="196" spans="2:9" ht="12.75">
      <c r="B196" s="16"/>
      <c r="C196" s="16"/>
      <c r="D196" s="16"/>
      <c r="E196" s="16"/>
      <c r="F196" s="16"/>
      <c r="G196" s="16"/>
      <c r="H196" s="16"/>
      <c r="I196" s="16"/>
    </row>
    <row r="197" spans="2:9" ht="12.75">
      <c r="B197" s="16"/>
      <c r="C197" s="16"/>
      <c r="D197" s="16"/>
      <c r="E197" s="16"/>
      <c r="F197" s="16"/>
      <c r="G197" s="16"/>
      <c r="H197" s="16"/>
      <c r="I197" s="16"/>
    </row>
    <row r="198" spans="2:9" ht="12.75">
      <c r="B198" s="16"/>
      <c r="C198" s="16"/>
      <c r="D198" s="16"/>
      <c r="E198" s="16"/>
      <c r="F198" s="16"/>
      <c r="G198" s="16"/>
      <c r="H198" s="16"/>
      <c r="I198" s="16"/>
    </row>
    <row r="199" spans="2:9" ht="12.75">
      <c r="B199" s="16"/>
      <c r="C199" s="16"/>
      <c r="D199" s="16"/>
      <c r="E199" s="16"/>
      <c r="F199" s="16"/>
      <c r="G199" s="16"/>
      <c r="H199" s="16"/>
      <c r="I199" s="16"/>
    </row>
    <row r="200" spans="2:9" ht="12.75">
      <c r="B200" s="16"/>
      <c r="C200" s="16"/>
      <c r="D200" s="16"/>
      <c r="E200" s="16"/>
      <c r="F200" s="16"/>
      <c r="G200" s="16"/>
      <c r="H200" s="16"/>
      <c r="I200" s="16"/>
    </row>
    <row r="201" spans="2:9" ht="12.75">
      <c r="B201" s="16"/>
      <c r="C201" s="16"/>
      <c r="D201" s="16"/>
      <c r="E201" s="16"/>
      <c r="F201" s="16"/>
      <c r="G201" s="16"/>
      <c r="H201" s="16"/>
      <c r="I201" s="16"/>
    </row>
    <row r="202" spans="2:9" ht="12.75">
      <c r="B202" s="16"/>
      <c r="C202" s="16"/>
      <c r="D202" s="16"/>
      <c r="E202" s="16"/>
      <c r="F202" s="16"/>
      <c r="G202" s="16"/>
      <c r="H202" s="16"/>
      <c r="I202" s="16"/>
    </row>
    <row r="203" spans="2:9" ht="12.75">
      <c r="B203" s="16"/>
      <c r="C203" s="16"/>
      <c r="D203" s="16"/>
      <c r="E203" s="16"/>
      <c r="F203" s="16"/>
      <c r="G203" s="16"/>
      <c r="H203" s="16"/>
      <c r="I203" s="16"/>
    </row>
    <row r="204" spans="2:9" ht="12.75">
      <c r="B204" s="16"/>
      <c r="C204" s="16"/>
      <c r="D204" s="16"/>
      <c r="E204" s="16"/>
      <c r="F204" s="16"/>
      <c r="G204" s="16"/>
      <c r="H204" s="16"/>
      <c r="I204" s="16"/>
    </row>
    <row r="205" spans="2:9" ht="12.75">
      <c r="B205" s="16"/>
      <c r="C205" s="16"/>
      <c r="D205" s="16"/>
      <c r="E205" s="16"/>
      <c r="F205" s="16"/>
      <c r="G205" s="16"/>
      <c r="H205" s="16"/>
      <c r="I205" s="16"/>
    </row>
    <row r="206" spans="2:9" ht="12.75">
      <c r="B206" s="16"/>
      <c r="C206" s="16"/>
      <c r="D206" s="16"/>
      <c r="E206" s="16"/>
      <c r="F206" s="16"/>
      <c r="G206" s="16"/>
      <c r="H206" s="16"/>
      <c r="I206" s="16"/>
    </row>
    <row r="207" spans="2:9" ht="12.75">
      <c r="B207" s="16"/>
      <c r="C207" s="16"/>
      <c r="D207" s="16"/>
      <c r="E207" s="16"/>
      <c r="F207" s="16"/>
      <c r="G207" s="16"/>
      <c r="H207" s="16"/>
      <c r="I207" s="16"/>
    </row>
    <row r="208" spans="2:9" ht="12.75">
      <c r="B208" s="16"/>
      <c r="C208" s="16"/>
      <c r="D208" s="16"/>
      <c r="E208" s="16"/>
      <c r="F208" s="16"/>
      <c r="G208" s="16"/>
      <c r="H208" s="16"/>
      <c r="I208" s="16"/>
    </row>
    <row r="209" spans="2:9" ht="12.75">
      <c r="B209" s="16"/>
      <c r="C209" s="16"/>
      <c r="D209" s="16"/>
      <c r="E209" s="16"/>
      <c r="F209" s="16"/>
      <c r="G209" s="16"/>
      <c r="H209" s="16"/>
      <c r="I209" s="16"/>
    </row>
    <row r="210" spans="2:9" ht="12.75">
      <c r="B210" s="16"/>
      <c r="C210" s="16"/>
      <c r="D210" s="16"/>
      <c r="E210" s="16"/>
      <c r="F210" s="16"/>
      <c r="G210" s="16"/>
      <c r="H210" s="16"/>
      <c r="I210" s="16"/>
    </row>
    <row r="211" spans="2:9" ht="12.75">
      <c r="B211" s="16"/>
      <c r="C211" s="16"/>
      <c r="D211" s="16"/>
      <c r="E211" s="16"/>
      <c r="F211" s="16"/>
      <c r="G211" s="16"/>
      <c r="H211" s="16"/>
      <c r="I211" s="16"/>
    </row>
    <row r="212" spans="2:9" ht="12.75">
      <c r="B212" s="16"/>
      <c r="C212" s="16"/>
      <c r="D212" s="16"/>
      <c r="E212" s="16"/>
      <c r="F212" s="16"/>
      <c r="G212" s="16"/>
      <c r="H212" s="16"/>
      <c r="I212" s="16"/>
    </row>
    <row r="213" spans="2:9" ht="12.75">
      <c r="B213" s="16"/>
      <c r="C213" s="16"/>
      <c r="D213" s="16"/>
      <c r="E213" s="16"/>
      <c r="F213" s="16"/>
      <c r="G213" s="16"/>
      <c r="H213" s="16"/>
      <c r="I213" s="16"/>
    </row>
    <row r="214" spans="2:9" ht="12.75">
      <c r="B214" s="16"/>
      <c r="C214" s="16"/>
      <c r="D214" s="16"/>
      <c r="E214" s="16"/>
      <c r="F214" s="16"/>
      <c r="G214" s="16"/>
      <c r="H214" s="16"/>
      <c r="I214" s="16"/>
    </row>
    <row r="215" spans="2:9" ht="12.75">
      <c r="B215" s="16"/>
      <c r="C215" s="16"/>
      <c r="D215" s="16"/>
      <c r="E215" s="16"/>
      <c r="F215" s="16"/>
      <c r="G215" s="16"/>
      <c r="H215" s="16"/>
      <c r="I215" s="16"/>
    </row>
    <row r="216" spans="2:9" ht="12.75">
      <c r="B216" s="16"/>
      <c r="C216" s="16"/>
      <c r="D216" s="16"/>
      <c r="E216" s="16"/>
      <c r="F216" s="16"/>
      <c r="G216" s="16"/>
      <c r="H216" s="16"/>
      <c r="I216" s="16"/>
    </row>
    <row r="217" spans="2:9" ht="12.75">
      <c r="B217" s="16"/>
      <c r="C217" s="16"/>
      <c r="D217" s="16"/>
      <c r="E217" s="16"/>
      <c r="F217" s="16"/>
      <c r="G217" s="16"/>
      <c r="H217" s="16"/>
      <c r="I217" s="16"/>
    </row>
    <row r="218" spans="2:9" ht="12.75">
      <c r="B218" s="16"/>
      <c r="C218" s="16"/>
      <c r="D218" s="16"/>
      <c r="E218" s="16"/>
      <c r="F218" s="16"/>
      <c r="G218" s="16"/>
      <c r="H218" s="16"/>
      <c r="I218" s="16"/>
    </row>
    <row r="219" spans="2:9" ht="12.75">
      <c r="B219" s="16"/>
      <c r="C219" s="16"/>
      <c r="D219" s="16"/>
      <c r="E219" s="16"/>
      <c r="F219" s="16"/>
      <c r="G219" s="16"/>
      <c r="H219" s="16"/>
      <c r="I219" s="16"/>
    </row>
    <row r="220" spans="2:9" ht="12.75">
      <c r="B220" s="16"/>
      <c r="C220" s="16"/>
      <c r="D220" s="16"/>
      <c r="E220" s="16"/>
      <c r="F220" s="16"/>
      <c r="G220" s="16"/>
      <c r="H220" s="16"/>
      <c r="I220" s="16"/>
    </row>
    <row r="221" spans="2:9" ht="12.75">
      <c r="B221" s="16"/>
      <c r="C221" s="16"/>
      <c r="D221" s="16"/>
      <c r="E221" s="16"/>
      <c r="F221" s="16"/>
      <c r="G221" s="16"/>
      <c r="H221" s="16"/>
      <c r="I221" s="16"/>
    </row>
    <row r="222" spans="2:9" ht="12.75">
      <c r="B222" s="16"/>
      <c r="C222" s="16"/>
      <c r="D222" s="16"/>
      <c r="E222" s="16"/>
      <c r="F222" s="16"/>
      <c r="G222" s="16"/>
      <c r="H222" s="16"/>
      <c r="I222" s="16"/>
    </row>
    <row r="223" spans="2:9" ht="12.75">
      <c r="B223" s="16"/>
      <c r="C223" s="16"/>
      <c r="D223" s="16"/>
      <c r="E223" s="16"/>
      <c r="F223" s="16"/>
      <c r="G223" s="16"/>
      <c r="H223" s="16"/>
      <c r="I223" s="16"/>
    </row>
    <row r="224" spans="2:9" ht="12.75">
      <c r="B224" s="16"/>
      <c r="C224" s="16"/>
      <c r="D224" s="16"/>
      <c r="E224" s="16"/>
      <c r="F224" s="16"/>
      <c r="G224" s="16"/>
      <c r="H224" s="16"/>
      <c r="I224" s="16"/>
    </row>
    <row r="225" spans="2:9" ht="12.75">
      <c r="B225" s="16"/>
      <c r="C225" s="16"/>
      <c r="D225" s="16"/>
      <c r="E225" s="16"/>
      <c r="F225" s="16"/>
      <c r="G225" s="16"/>
      <c r="H225" s="16"/>
      <c r="I225" s="16"/>
    </row>
    <row r="226" spans="2:9" ht="12.75">
      <c r="B226" s="16"/>
      <c r="C226" s="16"/>
      <c r="D226" s="16"/>
      <c r="E226" s="16"/>
      <c r="F226" s="16"/>
      <c r="G226" s="16"/>
      <c r="H226" s="16"/>
      <c r="I226" s="16"/>
    </row>
    <row r="227" spans="2:9" ht="12.75">
      <c r="B227" s="16"/>
      <c r="C227" s="16"/>
      <c r="D227" s="16"/>
      <c r="E227" s="16"/>
      <c r="F227" s="16"/>
      <c r="G227" s="16"/>
      <c r="H227" s="16"/>
      <c r="I227" s="16"/>
    </row>
    <row r="228" spans="2:9" ht="12.75">
      <c r="B228" s="16"/>
      <c r="C228" s="16"/>
      <c r="D228" s="16"/>
      <c r="E228" s="16"/>
      <c r="F228" s="16"/>
      <c r="G228" s="16"/>
      <c r="H228" s="16"/>
      <c r="I228" s="16"/>
    </row>
    <row r="229" spans="2:9" ht="12.75">
      <c r="B229" s="16"/>
      <c r="C229" s="16"/>
      <c r="D229" s="16"/>
      <c r="E229" s="16"/>
      <c r="F229" s="16"/>
      <c r="G229" s="16"/>
      <c r="H229" s="16"/>
      <c r="I229" s="16"/>
    </row>
    <row r="230" spans="2:9" ht="12.75">
      <c r="B230" s="16"/>
      <c r="C230" s="16"/>
      <c r="D230" s="16"/>
      <c r="E230" s="16"/>
      <c r="F230" s="16"/>
      <c r="G230" s="16"/>
      <c r="H230" s="16"/>
      <c r="I230" s="16"/>
    </row>
    <row r="231" spans="2:9" ht="12.75">
      <c r="B231" s="16"/>
      <c r="C231" s="16"/>
      <c r="D231" s="16"/>
      <c r="E231" s="16"/>
      <c r="F231" s="16"/>
      <c r="G231" s="16"/>
      <c r="H231" s="16"/>
      <c r="I231" s="16"/>
    </row>
    <row r="232" spans="2:9" ht="12.75">
      <c r="B232" s="16"/>
      <c r="C232" s="16"/>
      <c r="D232" s="16"/>
      <c r="E232" s="16"/>
      <c r="F232" s="16"/>
      <c r="G232" s="16"/>
      <c r="H232" s="16"/>
      <c r="I232" s="16"/>
    </row>
    <row r="233" spans="2:9" ht="12.75">
      <c r="B233" s="16"/>
      <c r="C233" s="16"/>
      <c r="D233" s="16"/>
      <c r="E233" s="16"/>
      <c r="F233" s="16"/>
      <c r="G233" s="16"/>
      <c r="H233" s="16"/>
      <c r="I233" s="16"/>
    </row>
    <row r="234" spans="2:9" ht="12.75">
      <c r="B234" s="16"/>
      <c r="C234" s="16"/>
      <c r="D234" s="16"/>
      <c r="E234" s="16"/>
      <c r="F234" s="16"/>
      <c r="G234" s="16"/>
      <c r="H234" s="16"/>
      <c r="I234" s="16"/>
    </row>
    <row r="235" spans="2:9" ht="12.75">
      <c r="B235" s="16"/>
      <c r="C235" s="16"/>
      <c r="D235" s="16"/>
      <c r="E235" s="16"/>
      <c r="F235" s="16"/>
      <c r="G235" s="16"/>
      <c r="H235" s="16"/>
      <c r="I235" s="16"/>
    </row>
    <row r="236" spans="2:9" ht="12.75">
      <c r="B236" s="16"/>
      <c r="C236" s="16"/>
      <c r="D236" s="16"/>
      <c r="E236" s="16"/>
      <c r="F236" s="16"/>
      <c r="G236" s="16"/>
      <c r="H236" s="16"/>
      <c r="I236" s="16"/>
    </row>
    <row r="237" spans="2:9" ht="12.75">
      <c r="B237" s="16"/>
      <c r="C237" s="16"/>
      <c r="D237" s="16"/>
      <c r="E237" s="16"/>
      <c r="F237" s="16"/>
      <c r="G237" s="16"/>
      <c r="H237" s="16"/>
      <c r="I237" s="16"/>
    </row>
    <row r="238" spans="2:9" ht="12.75">
      <c r="B238" s="16"/>
      <c r="C238" s="16"/>
      <c r="D238" s="16"/>
      <c r="E238" s="16"/>
      <c r="F238" s="16"/>
      <c r="G238" s="16"/>
      <c r="H238" s="16"/>
      <c r="I238" s="16"/>
    </row>
    <row r="239" spans="2:9" ht="12.75">
      <c r="B239" s="16"/>
      <c r="C239" s="16"/>
      <c r="D239" s="16"/>
      <c r="E239" s="16"/>
      <c r="F239" s="16"/>
      <c r="G239" s="16"/>
      <c r="H239" s="16"/>
      <c r="I239" s="16"/>
    </row>
    <row r="240" spans="2:9" ht="12.75">
      <c r="B240" s="16"/>
      <c r="C240" s="16"/>
      <c r="D240" s="16"/>
      <c r="E240" s="16"/>
      <c r="F240" s="16"/>
      <c r="G240" s="16"/>
      <c r="H240" s="16"/>
      <c r="I240" s="16"/>
    </row>
    <row r="241" spans="2:9" ht="12.75">
      <c r="B241" s="16"/>
      <c r="C241" s="16"/>
      <c r="D241" s="16"/>
      <c r="E241" s="16"/>
      <c r="F241" s="16"/>
      <c r="G241" s="16"/>
      <c r="H241" s="16"/>
      <c r="I241" s="16"/>
    </row>
    <row r="242" spans="2:9" ht="12.75">
      <c r="B242" s="16"/>
      <c r="C242" s="16"/>
      <c r="D242" s="16"/>
      <c r="E242" s="16"/>
      <c r="F242" s="16"/>
      <c r="G242" s="16"/>
      <c r="H242" s="16"/>
      <c r="I242" s="16"/>
    </row>
    <row r="243" spans="2:9" ht="12.75">
      <c r="B243" s="16"/>
      <c r="C243" s="16"/>
      <c r="D243" s="16"/>
      <c r="E243" s="16"/>
      <c r="F243" s="16"/>
      <c r="G243" s="16"/>
      <c r="H243" s="16"/>
      <c r="I243" s="16"/>
    </row>
    <row r="244" spans="2:9" ht="12.75">
      <c r="B244" s="16"/>
      <c r="C244" s="16"/>
      <c r="D244" s="16"/>
      <c r="E244" s="16"/>
      <c r="F244" s="16"/>
      <c r="G244" s="16"/>
      <c r="H244" s="16"/>
      <c r="I244" s="16"/>
    </row>
    <row r="245" spans="2:9" ht="12.75">
      <c r="B245" s="16"/>
      <c r="C245" s="16"/>
      <c r="D245" s="16"/>
      <c r="E245" s="16"/>
      <c r="F245" s="16"/>
      <c r="G245" s="16"/>
      <c r="H245" s="16"/>
      <c r="I245" s="16"/>
    </row>
    <row r="246" spans="2:9" ht="12.75">
      <c r="B246" s="16"/>
      <c r="C246" s="16"/>
      <c r="D246" s="16"/>
      <c r="E246" s="16"/>
      <c r="F246" s="16"/>
      <c r="G246" s="16"/>
      <c r="H246" s="16"/>
      <c r="I246" s="16"/>
    </row>
    <row r="247" spans="2:9" ht="12.75">
      <c r="B247" s="16"/>
      <c r="C247" s="16"/>
      <c r="D247" s="16"/>
      <c r="E247" s="16"/>
      <c r="F247" s="16"/>
      <c r="G247" s="16"/>
      <c r="H247" s="16"/>
      <c r="I247" s="16"/>
    </row>
    <row r="248" spans="2:9" ht="12.75">
      <c r="B248" s="16"/>
      <c r="C248" s="16"/>
      <c r="D248" s="16"/>
      <c r="E248" s="16"/>
      <c r="F248" s="16"/>
      <c r="G248" s="16"/>
      <c r="H248" s="16"/>
      <c r="I248" s="16"/>
    </row>
    <row r="249" spans="2:9" ht="12.75">
      <c r="B249" s="16"/>
      <c r="C249" s="16"/>
      <c r="D249" s="16"/>
      <c r="E249" s="16"/>
      <c r="F249" s="16"/>
      <c r="G249" s="16"/>
      <c r="H249" s="16"/>
      <c r="I249" s="16"/>
    </row>
    <row r="250" spans="2:9" ht="12.75">
      <c r="B250" s="16"/>
      <c r="C250" s="16"/>
      <c r="D250" s="16"/>
      <c r="E250" s="16"/>
      <c r="F250" s="16"/>
      <c r="G250" s="16"/>
      <c r="H250" s="16"/>
      <c r="I250" s="16"/>
    </row>
    <row r="251" spans="2:9" ht="12.75">
      <c r="B251" s="16"/>
      <c r="C251" s="16"/>
      <c r="D251" s="16"/>
      <c r="E251" s="16"/>
      <c r="F251" s="16"/>
      <c r="G251" s="16"/>
      <c r="H251" s="16"/>
      <c r="I251" s="16"/>
    </row>
    <row r="252" spans="2:9" ht="12.75">
      <c r="B252" s="16"/>
      <c r="C252" s="16"/>
      <c r="D252" s="16"/>
      <c r="E252" s="16"/>
      <c r="F252" s="16"/>
      <c r="G252" s="16"/>
      <c r="H252" s="16"/>
      <c r="I252" s="16"/>
    </row>
    <row r="253" spans="2:9" ht="12.75">
      <c r="B253" s="16"/>
      <c r="C253" s="16"/>
      <c r="D253" s="16"/>
      <c r="E253" s="16"/>
      <c r="F253" s="16"/>
      <c r="G253" s="16"/>
      <c r="H253" s="16"/>
      <c r="I253" s="16"/>
    </row>
    <row r="254" spans="2:9" ht="12.75">
      <c r="B254" s="16"/>
      <c r="C254" s="16"/>
      <c r="D254" s="16"/>
      <c r="E254" s="16"/>
      <c r="F254" s="16"/>
      <c r="G254" s="16"/>
      <c r="H254" s="16"/>
      <c r="I254" s="16"/>
    </row>
    <row r="255" spans="2:9" ht="12.75">
      <c r="B255" s="16"/>
      <c r="C255" s="16"/>
      <c r="D255" s="16"/>
      <c r="E255" s="16"/>
      <c r="F255" s="16"/>
      <c r="G255" s="16"/>
      <c r="H255" s="16"/>
      <c r="I255" s="16"/>
    </row>
    <row r="256" spans="2:9" ht="12.75">
      <c r="B256" s="16"/>
      <c r="C256" s="16"/>
      <c r="D256" s="16"/>
      <c r="E256" s="16"/>
      <c r="F256" s="16"/>
      <c r="G256" s="16"/>
      <c r="H256" s="16"/>
      <c r="I256" s="16"/>
    </row>
    <row r="257" spans="2:9" ht="12.75">
      <c r="B257" s="16"/>
      <c r="C257" s="16"/>
      <c r="D257" s="16"/>
      <c r="E257" s="16"/>
      <c r="F257" s="16"/>
      <c r="G257" s="16"/>
      <c r="H257" s="16"/>
      <c r="I257" s="16"/>
    </row>
    <row r="258" spans="2:9" ht="12.75">
      <c r="B258" s="16"/>
      <c r="C258" s="16"/>
      <c r="D258" s="16"/>
      <c r="E258" s="16"/>
      <c r="F258" s="16"/>
      <c r="G258" s="16"/>
      <c r="H258" s="16"/>
      <c r="I258" s="16"/>
    </row>
    <row r="259" spans="2:9" ht="12.75">
      <c r="B259" s="16"/>
      <c r="C259" s="16"/>
      <c r="D259" s="16"/>
      <c r="E259" s="16"/>
      <c r="F259" s="16"/>
      <c r="G259" s="16"/>
      <c r="H259" s="16"/>
      <c r="I259" s="16"/>
    </row>
    <row r="260" spans="2:9" ht="12.75">
      <c r="B260" s="16"/>
      <c r="C260" s="16"/>
      <c r="D260" s="16"/>
      <c r="E260" s="16"/>
      <c r="F260" s="16"/>
      <c r="G260" s="16"/>
      <c r="H260" s="16"/>
      <c r="I260" s="16"/>
    </row>
    <row r="261" spans="2:9" ht="12.75">
      <c r="B261" s="16"/>
      <c r="C261" s="16"/>
      <c r="D261" s="16"/>
      <c r="E261" s="16"/>
      <c r="F261" s="16"/>
      <c r="G261" s="16"/>
      <c r="H261" s="16"/>
      <c r="I261" s="16"/>
    </row>
    <row r="262" spans="2:9" ht="12.75">
      <c r="B262" s="16"/>
      <c r="C262" s="16"/>
      <c r="D262" s="16"/>
      <c r="E262" s="16"/>
      <c r="F262" s="16"/>
      <c r="G262" s="16"/>
      <c r="H262" s="16"/>
      <c r="I262" s="16"/>
    </row>
    <row r="263" spans="2:9" ht="12.75">
      <c r="B263" s="16"/>
      <c r="C263" s="16"/>
      <c r="D263" s="16"/>
      <c r="E263" s="16"/>
      <c r="F263" s="16"/>
      <c r="G263" s="16"/>
      <c r="H263" s="16"/>
      <c r="I263" s="16"/>
    </row>
    <row r="264" spans="2:9" ht="12.75">
      <c r="B264" s="16"/>
      <c r="C264" s="16"/>
      <c r="D264" s="16"/>
      <c r="E264" s="16"/>
      <c r="F264" s="16"/>
      <c r="G264" s="16"/>
      <c r="H264" s="16"/>
      <c r="I264" s="16"/>
    </row>
    <row r="265" spans="2:9" ht="12.75">
      <c r="B265" s="16"/>
      <c r="C265" s="16"/>
      <c r="D265" s="16"/>
      <c r="E265" s="16"/>
      <c r="F265" s="16"/>
      <c r="G265" s="16"/>
      <c r="H265" s="16"/>
      <c r="I265" s="16"/>
    </row>
    <row r="266" spans="2:9" ht="12.75">
      <c r="B266" s="16"/>
      <c r="C266" s="16"/>
      <c r="D266" s="16"/>
      <c r="E266" s="16"/>
      <c r="F266" s="16"/>
      <c r="G266" s="16"/>
      <c r="H266" s="16"/>
      <c r="I266" s="16"/>
    </row>
    <row r="267" spans="2:9" ht="12.75">
      <c r="B267" s="16"/>
      <c r="C267" s="16"/>
      <c r="D267" s="16"/>
      <c r="E267" s="16"/>
      <c r="F267" s="16"/>
      <c r="G267" s="16"/>
      <c r="H267" s="16"/>
      <c r="I267" s="16"/>
    </row>
    <row r="268" spans="2:9" ht="12.75">
      <c r="B268" s="16"/>
      <c r="C268" s="16"/>
      <c r="D268" s="16"/>
      <c r="E268" s="16"/>
      <c r="F268" s="16"/>
      <c r="G268" s="16"/>
      <c r="H268" s="16"/>
      <c r="I268" s="16"/>
    </row>
    <row r="269" spans="2:9" ht="12.75">
      <c r="B269" s="16"/>
      <c r="C269" s="16"/>
      <c r="D269" s="16"/>
      <c r="E269" s="16"/>
      <c r="F269" s="16"/>
      <c r="G269" s="16"/>
      <c r="H269" s="16"/>
      <c r="I269" s="16"/>
    </row>
    <row r="270" spans="2:9" ht="12.75">
      <c r="B270" s="16"/>
      <c r="C270" s="16"/>
      <c r="D270" s="16"/>
      <c r="E270" s="16"/>
      <c r="F270" s="16"/>
      <c r="G270" s="16"/>
      <c r="H270" s="16"/>
      <c r="I270" s="16"/>
    </row>
    <row r="271" spans="2:9" ht="12.75">
      <c r="B271" s="16"/>
      <c r="C271" s="16"/>
      <c r="D271" s="16"/>
      <c r="E271" s="16"/>
      <c r="F271" s="16"/>
      <c r="G271" s="16"/>
      <c r="H271" s="16"/>
      <c r="I271" s="16"/>
    </row>
    <row r="272" spans="2:9" ht="12.75">
      <c r="B272" s="16"/>
      <c r="C272" s="16"/>
      <c r="D272" s="16"/>
      <c r="E272" s="16"/>
      <c r="F272" s="16"/>
      <c r="G272" s="16"/>
      <c r="H272" s="16"/>
      <c r="I272" s="16"/>
    </row>
    <row r="273" spans="2:9" ht="12.75">
      <c r="B273" s="16"/>
      <c r="C273" s="16"/>
      <c r="D273" s="16"/>
      <c r="E273" s="16"/>
      <c r="F273" s="16"/>
      <c r="G273" s="16"/>
      <c r="H273" s="16"/>
      <c r="I273" s="16"/>
    </row>
    <row r="274" spans="2:9" ht="12.75">
      <c r="B274" s="16"/>
      <c r="C274" s="16"/>
      <c r="D274" s="16"/>
      <c r="E274" s="16"/>
      <c r="F274" s="16"/>
      <c r="G274" s="16"/>
      <c r="H274" s="16"/>
      <c r="I274" s="16"/>
    </row>
    <row r="275" spans="2:9" ht="12.75">
      <c r="B275" s="16"/>
      <c r="C275" s="16"/>
      <c r="D275" s="16"/>
      <c r="E275" s="16"/>
      <c r="F275" s="16"/>
      <c r="G275" s="16"/>
      <c r="H275" s="16"/>
      <c r="I275" s="16"/>
    </row>
    <row r="276" spans="2:9" ht="12.75">
      <c r="B276" s="16"/>
      <c r="C276" s="16"/>
      <c r="D276" s="16"/>
      <c r="E276" s="16"/>
      <c r="F276" s="16"/>
      <c r="G276" s="16"/>
      <c r="H276" s="16"/>
      <c r="I276" s="16"/>
    </row>
    <row r="277" spans="2:9" ht="12.75">
      <c r="B277" s="16"/>
      <c r="C277" s="16"/>
      <c r="D277" s="16"/>
      <c r="E277" s="16"/>
      <c r="F277" s="16"/>
      <c r="G277" s="16"/>
      <c r="H277" s="16"/>
      <c r="I277" s="16"/>
    </row>
    <row r="278" spans="2:9" ht="12.75">
      <c r="B278" s="16"/>
      <c r="C278" s="16"/>
      <c r="D278" s="16"/>
      <c r="E278" s="16"/>
      <c r="F278" s="16"/>
      <c r="G278" s="16"/>
      <c r="H278" s="16"/>
      <c r="I278" s="16"/>
    </row>
    <row r="279" spans="2:9" ht="12.75">
      <c r="B279" s="16"/>
      <c r="C279" s="16"/>
      <c r="D279" s="16"/>
      <c r="E279" s="16"/>
      <c r="F279" s="16"/>
      <c r="G279" s="16"/>
      <c r="H279" s="16"/>
      <c r="I279" s="16"/>
    </row>
    <row r="280" spans="2:9" ht="12.75">
      <c r="B280" s="16"/>
      <c r="C280" s="16"/>
      <c r="D280" s="16"/>
      <c r="E280" s="16"/>
      <c r="F280" s="16"/>
      <c r="G280" s="16"/>
      <c r="H280" s="16"/>
      <c r="I280" s="16"/>
    </row>
    <row r="281" spans="2:9" ht="12.75">
      <c r="B281" s="16"/>
      <c r="C281" s="16"/>
      <c r="D281" s="16"/>
      <c r="E281" s="16"/>
      <c r="F281" s="16"/>
      <c r="G281" s="16"/>
      <c r="H281" s="16"/>
      <c r="I281" s="16"/>
    </row>
    <row r="282" spans="2:9" ht="12.75">
      <c r="B282" s="16"/>
      <c r="C282" s="16"/>
      <c r="D282" s="16"/>
      <c r="E282" s="16"/>
      <c r="F282" s="16"/>
      <c r="G282" s="16"/>
      <c r="H282" s="16"/>
      <c r="I282" s="16"/>
    </row>
    <row r="283" spans="2:9" ht="12.75">
      <c r="B283" s="16"/>
      <c r="C283" s="16"/>
      <c r="D283" s="16"/>
      <c r="E283" s="16"/>
      <c r="F283" s="16"/>
      <c r="G283" s="16"/>
      <c r="H283" s="16"/>
      <c r="I283" s="16"/>
    </row>
    <row r="284" spans="2:9" ht="12.75">
      <c r="B284" s="16"/>
      <c r="C284" s="16"/>
      <c r="D284" s="16"/>
      <c r="E284" s="16"/>
      <c r="F284" s="16"/>
      <c r="G284" s="16"/>
      <c r="H284" s="16"/>
      <c r="I284" s="16"/>
    </row>
    <row r="285" spans="2:9" ht="12.75">
      <c r="B285" s="16"/>
      <c r="C285" s="16"/>
      <c r="D285" s="16"/>
      <c r="E285" s="16"/>
      <c r="F285" s="16"/>
      <c r="G285" s="16"/>
      <c r="H285" s="16"/>
      <c r="I285" s="16"/>
    </row>
    <row r="286" spans="2:9" ht="12.75">
      <c r="B286" s="16"/>
      <c r="C286" s="16"/>
      <c r="D286" s="16"/>
      <c r="E286" s="16"/>
      <c r="F286" s="16"/>
      <c r="G286" s="16"/>
      <c r="H286" s="16"/>
      <c r="I286" s="16"/>
    </row>
    <row r="287" spans="2:9" ht="12.75">
      <c r="B287" s="16"/>
      <c r="C287" s="16"/>
      <c r="D287" s="16"/>
      <c r="E287" s="16"/>
      <c r="F287" s="16"/>
      <c r="G287" s="16"/>
      <c r="H287" s="16"/>
      <c r="I287" s="16"/>
    </row>
    <row r="288" spans="2:9" ht="12.75">
      <c r="B288" s="16"/>
      <c r="C288" s="16"/>
      <c r="D288" s="16"/>
      <c r="E288" s="16"/>
      <c r="F288" s="16"/>
      <c r="G288" s="16"/>
      <c r="H288" s="16"/>
      <c r="I288" s="16"/>
    </row>
    <row r="289" spans="2:9" ht="12.75">
      <c r="B289" s="16"/>
      <c r="C289" s="16"/>
      <c r="D289" s="16"/>
      <c r="E289" s="16"/>
      <c r="F289" s="16"/>
      <c r="G289" s="16"/>
      <c r="H289" s="16"/>
      <c r="I289" s="16"/>
    </row>
    <row r="290" spans="2:9" ht="12.75">
      <c r="B290" s="16"/>
      <c r="C290" s="16"/>
      <c r="D290" s="16"/>
      <c r="E290" s="16"/>
      <c r="F290" s="16"/>
      <c r="G290" s="16"/>
      <c r="H290" s="16"/>
      <c r="I290" s="16"/>
    </row>
    <row r="291" spans="2:9" ht="12.75">
      <c r="B291" s="16"/>
      <c r="C291" s="16"/>
      <c r="D291" s="16"/>
      <c r="E291" s="16"/>
      <c r="F291" s="16"/>
      <c r="G291" s="16"/>
      <c r="H291" s="16"/>
      <c r="I291" s="16"/>
    </row>
    <row r="292" spans="2:9" ht="12.75">
      <c r="B292" s="16"/>
      <c r="C292" s="16"/>
      <c r="D292" s="16"/>
      <c r="E292" s="16"/>
      <c r="F292" s="16"/>
      <c r="G292" s="16"/>
      <c r="H292" s="16"/>
      <c r="I292" s="16"/>
    </row>
    <row r="293" spans="2:9" ht="12.75">
      <c r="B293" s="16"/>
      <c r="C293" s="16"/>
      <c r="D293" s="16"/>
      <c r="E293" s="16"/>
      <c r="F293" s="16"/>
      <c r="G293" s="16"/>
      <c r="H293" s="16"/>
      <c r="I293" s="16"/>
    </row>
    <row r="294" spans="2:9" ht="12.75">
      <c r="B294" s="16"/>
      <c r="C294" s="16"/>
      <c r="D294" s="16"/>
      <c r="E294" s="16"/>
      <c r="F294" s="16"/>
      <c r="G294" s="16"/>
      <c r="H294" s="16"/>
      <c r="I294" s="16"/>
    </row>
    <row r="295" spans="2:9" ht="12.75">
      <c r="B295" s="16"/>
      <c r="C295" s="16"/>
      <c r="D295" s="16"/>
      <c r="E295" s="16"/>
      <c r="F295" s="16"/>
      <c r="G295" s="16"/>
      <c r="H295" s="16"/>
      <c r="I295" s="16"/>
    </row>
    <row r="296" spans="2:9" ht="12.75">
      <c r="B296" s="16"/>
      <c r="C296" s="16"/>
      <c r="D296" s="16"/>
      <c r="E296" s="16"/>
      <c r="F296" s="16"/>
      <c r="G296" s="16"/>
      <c r="H296" s="16"/>
      <c r="I296" s="16"/>
    </row>
    <row r="297" spans="2:9" ht="12.75">
      <c r="B297" s="16"/>
      <c r="C297" s="16"/>
      <c r="D297" s="16"/>
      <c r="E297" s="16"/>
      <c r="F297" s="16"/>
      <c r="G297" s="16"/>
      <c r="H297" s="16"/>
      <c r="I297" s="16"/>
    </row>
    <row r="298" spans="2:9" ht="12.75">
      <c r="B298" s="16"/>
      <c r="C298" s="16"/>
      <c r="D298" s="16"/>
      <c r="E298" s="16"/>
      <c r="F298" s="16"/>
      <c r="G298" s="16"/>
      <c r="H298" s="16"/>
      <c r="I298" s="16"/>
    </row>
    <row r="299" spans="2:9" ht="12.75">
      <c r="B299" s="16"/>
      <c r="C299" s="16"/>
      <c r="D299" s="16"/>
      <c r="E299" s="16"/>
      <c r="F299" s="16"/>
      <c r="G299" s="16"/>
      <c r="H299" s="16"/>
      <c r="I299" s="16"/>
    </row>
    <row r="300" spans="2:9" ht="12.75">
      <c r="B300" s="16"/>
      <c r="C300" s="16"/>
      <c r="D300" s="16"/>
      <c r="E300" s="16"/>
      <c r="F300" s="16"/>
      <c r="G300" s="16"/>
      <c r="H300" s="16"/>
      <c r="I300" s="16"/>
    </row>
    <row r="301" spans="2:9" ht="12.75">
      <c r="B301" s="16"/>
      <c r="C301" s="16"/>
      <c r="D301" s="16"/>
      <c r="E301" s="16"/>
      <c r="F301" s="16"/>
      <c r="G301" s="16"/>
      <c r="H301" s="16"/>
      <c r="I301" s="16"/>
    </row>
    <row r="302" spans="2:9" ht="12.75">
      <c r="B302" s="16"/>
      <c r="C302" s="16"/>
      <c r="D302" s="16"/>
      <c r="E302" s="16"/>
      <c r="F302" s="16"/>
      <c r="G302" s="16"/>
      <c r="H302" s="16"/>
      <c r="I302" s="16"/>
    </row>
    <row r="303" spans="2:9" ht="12.75">
      <c r="B303" s="16"/>
      <c r="C303" s="16"/>
      <c r="D303" s="16"/>
      <c r="E303" s="16"/>
      <c r="F303" s="16"/>
      <c r="G303" s="16"/>
      <c r="H303" s="16"/>
      <c r="I303" s="16"/>
    </row>
    <row r="304" spans="2:9" ht="12.75">
      <c r="B304" s="16"/>
      <c r="C304" s="16"/>
      <c r="D304" s="16"/>
      <c r="E304" s="16"/>
      <c r="F304" s="16"/>
      <c r="G304" s="16"/>
      <c r="H304" s="16"/>
      <c r="I304" s="16"/>
    </row>
    <row r="305" spans="2:9" ht="12.75">
      <c r="B305" s="16"/>
      <c r="C305" s="16"/>
      <c r="D305" s="16"/>
      <c r="E305" s="16"/>
      <c r="F305" s="16"/>
      <c r="G305" s="16"/>
      <c r="H305" s="16"/>
      <c r="I305" s="16"/>
    </row>
    <row r="306" spans="2:9" ht="12.75">
      <c r="B306" s="16"/>
      <c r="C306" s="16"/>
      <c r="D306" s="16"/>
      <c r="E306" s="16"/>
      <c r="F306" s="16"/>
      <c r="G306" s="16"/>
      <c r="H306" s="16"/>
      <c r="I306" s="16"/>
    </row>
    <row r="307" spans="2:9" ht="12.75">
      <c r="B307" s="16"/>
      <c r="C307" s="16"/>
      <c r="D307" s="16"/>
      <c r="E307" s="16"/>
      <c r="F307" s="16"/>
      <c r="G307" s="16"/>
      <c r="H307" s="16"/>
      <c r="I307" s="16"/>
    </row>
    <row r="308" spans="2:9" ht="12.75">
      <c r="B308" s="16"/>
      <c r="C308" s="16"/>
      <c r="D308" s="16"/>
      <c r="E308" s="16"/>
      <c r="F308" s="16"/>
      <c r="G308" s="16"/>
      <c r="H308" s="16"/>
      <c r="I308" s="16"/>
    </row>
    <row r="309" spans="2:9" ht="12.75">
      <c r="B309" s="16"/>
      <c r="C309" s="16"/>
      <c r="D309" s="16"/>
      <c r="E309" s="16"/>
      <c r="F309" s="16"/>
      <c r="G309" s="16"/>
      <c r="H309" s="16"/>
      <c r="I309" s="16"/>
    </row>
    <row r="310" spans="2:9" ht="12.75">
      <c r="B310" s="16"/>
      <c r="C310" s="16"/>
      <c r="D310" s="16"/>
      <c r="E310" s="16"/>
      <c r="F310" s="16"/>
      <c r="G310" s="16"/>
      <c r="H310" s="16"/>
      <c r="I310" s="16"/>
    </row>
    <row r="311" spans="2:9" ht="12.75">
      <c r="B311" s="16"/>
      <c r="C311" s="16"/>
      <c r="D311" s="16"/>
      <c r="E311" s="16"/>
      <c r="F311" s="16"/>
      <c r="G311" s="16"/>
      <c r="H311" s="16"/>
      <c r="I311" s="16"/>
    </row>
    <row r="312" spans="2:9" ht="12.75">
      <c r="B312" s="16"/>
      <c r="C312" s="16"/>
      <c r="D312" s="16"/>
      <c r="E312" s="16"/>
      <c r="F312" s="16"/>
      <c r="G312" s="16"/>
      <c r="H312" s="16"/>
      <c r="I312" s="16"/>
    </row>
    <row r="313" spans="2:9" ht="12.75">
      <c r="B313" s="16"/>
      <c r="C313" s="16"/>
      <c r="D313" s="16"/>
      <c r="E313" s="16"/>
      <c r="F313" s="16"/>
      <c r="G313" s="16"/>
      <c r="H313" s="16"/>
      <c r="I313" s="16"/>
    </row>
    <row r="314" spans="2:9" ht="12.75">
      <c r="B314" s="16"/>
      <c r="C314" s="16"/>
      <c r="D314" s="16"/>
      <c r="E314" s="16"/>
      <c r="F314" s="16"/>
      <c r="G314" s="16"/>
      <c r="H314" s="16"/>
      <c r="I314" s="16"/>
    </row>
    <row r="315" spans="2:9" ht="12.75">
      <c r="B315" s="16"/>
      <c r="C315" s="16"/>
      <c r="D315" s="16"/>
      <c r="E315" s="16"/>
      <c r="F315" s="16"/>
      <c r="G315" s="16"/>
      <c r="H315" s="16"/>
      <c r="I315" s="16"/>
    </row>
    <row r="316" spans="2:9" ht="12.75">
      <c r="B316" s="16"/>
      <c r="C316" s="16"/>
      <c r="D316" s="16"/>
      <c r="E316" s="16"/>
      <c r="F316" s="16"/>
      <c r="G316" s="16"/>
      <c r="H316" s="16"/>
      <c r="I316" s="16"/>
    </row>
    <row r="317" spans="2:9" ht="12.75">
      <c r="B317" s="16"/>
      <c r="C317" s="16"/>
      <c r="D317" s="16"/>
      <c r="E317" s="16"/>
      <c r="F317" s="16"/>
      <c r="G317" s="16"/>
      <c r="H317" s="16"/>
      <c r="I317" s="16"/>
    </row>
    <row r="318" spans="2:9" ht="12.75">
      <c r="B318" s="16"/>
      <c r="C318" s="16"/>
      <c r="D318" s="16"/>
      <c r="E318" s="16"/>
      <c r="F318" s="16"/>
      <c r="G318" s="16"/>
      <c r="H318" s="16"/>
      <c r="I318" s="16"/>
    </row>
    <row r="319" spans="2:9" ht="12.75">
      <c r="B319" s="16"/>
      <c r="C319" s="16"/>
      <c r="D319" s="16"/>
      <c r="E319" s="16"/>
      <c r="F319" s="16"/>
      <c r="G319" s="16"/>
      <c r="H319" s="16"/>
      <c r="I319" s="16"/>
    </row>
    <row r="320" spans="2:9" ht="12.75">
      <c r="B320" s="16"/>
      <c r="C320" s="16"/>
      <c r="D320" s="16"/>
      <c r="E320" s="16"/>
      <c r="F320" s="16"/>
      <c r="G320" s="16"/>
      <c r="H320" s="16"/>
      <c r="I320" s="16"/>
    </row>
    <row r="321" spans="2:9" ht="12.75">
      <c r="B321" s="16"/>
      <c r="C321" s="16"/>
      <c r="D321" s="16"/>
      <c r="E321" s="16"/>
      <c r="F321" s="16"/>
      <c r="G321" s="16"/>
      <c r="H321" s="16"/>
      <c r="I321" s="16"/>
    </row>
    <row r="322" spans="2:9" ht="12.75">
      <c r="B322" s="16"/>
      <c r="C322" s="16"/>
      <c r="D322" s="16"/>
      <c r="E322" s="16"/>
      <c r="F322" s="16"/>
      <c r="G322" s="16"/>
      <c r="H322" s="16"/>
      <c r="I322" s="16"/>
    </row>
    <row r="323" spans="2:9" ht="12.75">
      <c r="B323" s="16"/>
      <c r="C323" s="16"/>
      <c r="D323" s="16"/>
      <c r="E323" s="16"/>
      <c r="F323" s="16"/>
      <c r="G323" s="16"/>
      <c r="H323" s="16"/>
      <c r="I323" s="16"/>
    </row>
    <row r="324" spans="2:9" ht="12.75">
      <c r="B324" s="16"/>
      <c r="C324" s="16"/>
      <c r="D324" s="16"/>
      <c r="E324" s="16"/>
      <c r="F324" s="16"/>
      <c r="G324" s="16"/>
      <c r="H324" s="16"/>
      <c r="I324" s="16"/>
    </row>
    <row r="325" spans="2:9" ht="12.75">
      <c r="B325" s="16"/>
      <c r="C325" s="16"/>
      <c r="D325" s="16"/>
      <c r="E325" s="16"/>
      <c r="F325" s="16"/>
      <c r="G325" s="16"/>
      <c r="H325" s="16"/>
      <c r="I325" s="16"/>
    </row>
    <row r="326" spans="2:9" ht="12.75">
      <c r="B326" s="16"/>
      <c r="C326" s="16"/>
      <c r="D326" s="16"/>
      <c r="E326" s="16"/>
      <c r="F326" s="16"/>
      <c r="G326" s="16"/>
      <c r="H326" s="16"/>
      <c r="I326" s="16"/>
    </row>
    <row r="327" spans="2:9" ht="12.75">
      <c r="B327" s="16"/>
      <c r="C327" s="16"/>
      <c r="D327" s="16"/>
      <c r="E327" s="16"/>
      <c r="F327" s="16"/>
      <c r="G327" s="16"/>
      <c r="H327" s="16"/>
      <c r="I327" s="16"/>
    </row>
    <row r="328" spans="2:9" ht="12.75">
      <c r="B328" s="16"/>
      <c r="C328" s="16"/>
      <c r="D328" s="16"/>
      <c r="E328" s="16"/>
      <c r="F328" s="16"/>
      <c r="G328" s="16"/>
      <c r="H328" s="16"/>
      <c r="I328" s="16"/>
    </row>
    <row r="329" spans="2:9" ht="12.75">
      <c r="B329" s="16"/>
      <c r="C329" s="16"/>
      <c r="D329" s="16"/>
      <c r="E329" s="16"/>
      <c r="F329" s="16"/>
      <c r="G329" s="16"/>
      <c r="H329" s="16"/>
      <c r="I329" s="16"/>
    </row>
    <row r="330" spans="2:9" ht="12.75">
      <c r="B330" s="16"/>
      <c r="C330" s="16"/>
      <c r="D330" s="16"/>
      <c r="E330" s="16"/>
      <c r="F330" s="16"/>
      <c r="G330" s="16"/>
      <c r="H330" s="16"/>
      <c r="I330" s="16"/>
    </row>
    <row r="331" spans="2:9" ht="12.75">
      <c r="B331" s="16"/>
      <c r="C331" s="16"/>
      <c r="D331" s="16"/>
      <c r="E331" s="16"/>
      <c r="F331" s="16"/>
      <c r="G331" s="16"/>
      <c r="H331" s="16"/>
      <c r="I331" s="16"/>
    </row>
    <row r="332" spans="2:9" ht="12.75">
      <c r="B332" s="16"/>
      <c r="C332" s="16"/>
      <c r="D332" s="16"/>
      <c r="E332" s="16"/>
      <c r="F332" s="16"/>
      <c r="G332" s="16"/>
      <c r="H332" s="16"/>
      <c r="I332" s="16"/>
    </row>
    <row r="333" spans="2:9" ht="12.75">
      <c r="B333" s="16"/>
      <c r="C333" s="16"/>
      <c r="D333" s="16"/>
      <c r="E333" s="16"/>
      <c r="F333" s="16"/>
      <c r="G333" s="16"/>
      <c r="H333" s="16"/>
      <c r="I333" s="16"/>
    </row>
    <row r="334" spans="2:9" ht="12.75">
      <c r="B334" s="16"/>
      <c r="C334" s="16"/>
      <c r="D334" s="16"/>
      <c r="E334" s="16"/>
      <c r="F334" s="16"/>
      <c r="G334" s="16"/>
      <c r="H334" s="16"/>
      <c r="I334" s="16"/>
    </row>
    <row r="335" spans="2:9" ht="12.75">
      <c r="B335" s="16"/>
      <c r="C335" s="16"/>
      <c r="D335" s="16"/>
      <c r="E335" s="16"/>
      <c r="F335" s="16"/>
      <c r="G335" s="16"/>
      <c r="H335" s="16"/>
      <c r="I335" s="16"/>
    </row>
    <row r="336" spans="2:9" ht="12.75">
      <c r="B336" s="16"/>
      <c r="C336" s="16"/>
      <c r="D336" s="16"/>
      <c r="E336" s="16"/>
      <c r="F336" s="16"/>
      <c r="G336" s="16"/>
      <c r="H336" s="16"/>
      <c r="I336" s="16"/>
    </row>
    <row r="337" spans="2:9" ht="12.75">
      <c r="B337" s="16"/>
      <c r="C337" s="16"/>
      <c r="D337" s="16"/>
      <c r="E337" s="16"/>
      <c r="F337" s="16"/>
      <c r="G337" s="16"/>
      <c r="H337" s="16"/>
      <c r="I337" s="16"/>
    </row>
    <row r="338" spans="2:9" ht="12.75">
      <c r="B338" s="16"/>
      <c r="C338" s="16"/>
      <c r="D338" s="16"/>
      <c r="E338" s="16"/>
      <c r="F338" s="16"/>
      <c r="G338" s="16"/>
      <c r="H338" s="16"/>
      <c r="I338" s="16"/>
    </row>
    <row r="339" spans="2:9" ht="12.75">
      <c r="B339" s="16"/>
      <c r="C339" s="16"/>
      <c r="D339" s="16"/>
      <c r="E339" s="16"/>
      <c r="F339" s="16"/>
      <c r="G339" s="16"/>
      <c r="H339" s="16"/>
      <c r="I339" s="16"/>
    </row>
    <row r="340" spans="2:9" ht="12.75">
      <c r="B340" s="16"/>
      <c r="C340" s="16"/>
      <c r="D340" s="16"/>
      <c r="E340" s="16"/>
      <c r="F340" s="16"/>
      <c r="G340" s="16"/>
      <c r="H340" s="16"/>
      <c r="I340" s="16"/>
    </row>
    <row r="341" spans="2:9" ht="12.75">
      <c r="B341" s="16"/>
      <c r="C341" s="16"/>
      <c r="D341" s="16"/>
      <c r="E341" s="16"/>
      <c r="F341" s="16"/>
      <c r="G341" s="16"/>
      <c r="H341" s="16"/>
      <c r="I341" s="16"/>
    </row>
    <row r="342" spans="2:9" ht="12.75">
      <c r="B342" s="16"/>
      <c r="C342" s="16"/>
      <c r="D342" s="16"/>
      <c r="E342" s="16"/>
      <c r="F342" s="16"/>
      <c r="G342" s="16"/>
      <c r="H342" s="16"/>
      <c r="I342" s="16"/>
    </row>
    <row r="343" spans="2:9" ht="12.75">
      <c r="B343" s="16"/>
      <c r="C343" s="16"/>
      <c r="D343" s="16"/>
      <c r="E343" s="16"/>
      <c r="F343" s="16"/>
      <c r="G343" s="16"/>
      <c r="H343" s="16"/>
      <c r="I343" s="16"/>
    </row>
    <row r="344" spans="2:9" ht="12.75">
      <c r="B344" s="16"/>
      <c r="C344" s="16"/>
      <c r="D344" s="16"/>
      <c r="E344" s="16"/>
      <c r="F344" s="16"/>
      <c r="G344" s="16"/>
      <c r="H344" s="16"/>
      <c r="I344" s="16"/>
    </row>
    <row r="345" spans="2:9" ht="12.75">
      <c r="B345" s="16"/>
      <c r="C345" s="16"/>
      <c r="D345" s="16"/>
      <c r="E345" s="16"/>
      <c r="F345" s="16"/>
      <c r="G345" s="16"/>
      <c r="H345" s="16"/>
      <c r="I345" s="16"/>
    </row>
    <row r="346" spans="2:9" ht="12.75">
      <c r="B346" s="16"/>
      <c r="C346" s="16"/>
      <c r="D346" s="16"/>
      <c r="E346" s="16"/>
      <c r="F346" s="16"/>
      <c r="G346" s="16"/>
      <c r="H346" s="16"/>
      <c r="I346" s="16"/>
    </row>
    <row r="347" spans="2:9" ht="12.75">
      <c r="B347" s="16"/>
      <c r="C347" s="16"/>
      <c r="D347" s="16"/>
      <c r="E347" s="16"/>
      <c r="F347" s="16"/>
      <c r="G347" s="16"/>
      <c r="H347" s="16"/>
      <c r="I347" s="16"/>
    </row>
    <row r="348" spans="2:9" ht="12.75">
      <c r="B348" s="16"/>
      <c r="C348" s="16"/>
      <c r="D348" s="16"/>
      <c r="E348" s="16"/>
      <c r="F348" s="16"/>
      <c r="G348" s="16"/>
      <c r="H348" s="16"/>
      <c r="I348" s="16"/>
    </row>
    <row r="349" spans="2:9" ht="12.75">
      <c r="B349" s="16"/>
      <c r="C349" s="16"/>
      <c r="D349" s="16"/>
      <c r="E349" s="16"/>
      <c r="F349" s="16"/>
      <c r="G349" s="16"/>
      <c r="H349" s="16"/>
      <c r="I349" s="16"/>
    </row>
    <row r="350" spans="2:9" ht="12.75">
      <c r="B350" s="16"/>
      <c r="C350" s="16"/>
      <c r="D350" s="16"/>
      <c r="E350" s="16"/>
      <c r="F350" s="16"/>
      <c r="G350" s="16"/>
      <c r="H350" s="16"/>
      <c r="I350" s="16"/>
    </row>
    <row r="351" spans="2:9" ht="12.75">
      <c r="B351" s="16"/>
      <c r="C351" s="16"/>
      <c r="D351" s="16"/>
      <c r="E351" s="16"/>
      <c r="F351" s="16"/>
      <c r="G351" s="16"/>
      <c r="H351" s="16"/>
      <c r="I351" s="16"/>
    </row>
    <row r="352" spans="2:9" ht="12.75">
      <c r="B352" s="16"/>
      <c r="C352" s="16"/>
      <c r="D352" s="16"/>
      <c r="E352" s="16"/>
      <c r="F352" s="16"/>
      <c r="G352" s="16"/>
      <c r="H352" s="16"/>
      <c r="I352" s="16"/>
    </row>
    <row r="353" spans="2:9" ht="12.75">
      <c r="B353" s="16"/>
      <c r="C353" s="16"/>
      <c r="D353" s="16"/>
      <c r="E353" s="16"/>
      <c r="F353" s="16"/>
      <c r="G353" s="16"/>
      <c r="H353" s="16"/>
      <c r="I353" s="16"/>
    </row>
    <row r="354" spans="2:9" ht="12.75">
      <c r="B354" s="16"/>
      <c r="C354" s="16"/>
      <c r="D354" s="16"/>
      <c r="E354" s="16"/>
      <c r="F354" s="16"/>
      <c r="G354" s="16"/>
      <c r="H354" s="16"/>
      <c r="I354" s="16"/>
    </row>
    <row r="355" spans="2:9" ht="12.75">
      <c r="B355" s="16"/>
      <c r="C355" s="16"/>
      <c r="D355" s="16"/>
      <c r="E355" s="16"/>
      <c r="F355" s="16"/>
      <c r="G355" s="16"/>
      <c r="H355" s="16"/>
      <c r="I355" s="16"/>
    </row>
    <row r="356" spans="2:9" ht="12.75">
      <c r="B356" s="16"/>
      <c r="C356" s="16"/>
      <c r="D356" s="16"/>
      <c r="E356" s="16"/>
      <c r="F356" s="16"/>
      <c r="G356" s="16"/>
      <c r="H356" s="16"/>
      <c r="I356" s="16"/>
    </row>
    <row r="357" spans="2:9" ht="12.75">
      <c r="B357" s="16"/>
      <c r="C357" s="16"/>
      <c r="D357" s="16"/>
      <c r="E357" s="16"/>
      <c r="F357" s="16"/>
      <c r="G357" s="16"/>
      <c r="H357" s="16"/>
      <c r="I357" s="16"/>
    </row>
    <row r="358" spans="2:9" ht="12.75">
      <c r="B358" s="16"/>
      <c r="C358" s="16"/>
      <c r="D358" s="16"/>
      <c r="E358" s="16"/>
      <c r="F358" s="16"/>
      <c r="G358" s="16"/>
      <c r="H358" s="16"/>
      <c r="I358" s="16"/>
    </row>
    <row r="359" spans="2:9" ht="12.75">
      <c r="B359" s="16"/>
      <c r="C359" s="16"/>
      <c r="D359" s="16"/>
      <c r="E359" s="16"/>
      <c r="F359" s="16"/>
      <c r="G359" s="16"/>
      <c r="H359" s="16"/>
      <c r="I359" s="16"/>
    </row>
    <row r="360" spans="2:9" ht="12.75">
      <c r="B360" s="16"/>
      <c r="C360" s="16"/>
      <c r="D360" s="16"/>
      <c r="E360" s="16"/>
      <c r="F360" s="16"/>
      <c r="G360" s="16"/>
      <c r="H360" s="16"/>
      <c r="I360" s="16"/>
    </row>
    <row r="361" spans="2:9" ht="12.75">
      <c r="B361" s="16"/>
      <c r="C361" s="16"/>
      <c r="D361" s="16"/>
      <c r="E361" s="16"/>
      <c r="F361" s="16"/>
      <c r="G361" s="16"/>
      <c r="H361" s="16"/>
      <c r="I361" s="16"/>
    </row>
    <row r="362" spans="2:9" ht="12.75">
      <c r="B362" s="16"/>
      <c r="C362" s="16"/>
      <c r="D362" s="16"/>
      <c r="E362" s="16"/>
      <c r="F362" s="16"/>
      <c r="G362" s="16"/>
      <c r="H362" s="16"/>
      <c r="I362" s="16"/>
    </row>
    <row r="363" spans="2:9" ht="12.75">
      <c r="B363" s="16"/>
      <c r="C363" s="16"/>
      <c r="D363" s="16"/>
      <c r="E363" s="16"/>
      <c r="F363" s="16"/>
      <c r="G363" s="16"/>
      <c r="H363" s="16"/>
      <c r="I363" s="16"/>
    </row>
    <row r="364" spans="2:9" ht="12.75">
      <c r="B364" s="16"/>
      <c r="C364" s="16"/>
      <c r="D364" s="16"/>
      <c r="E364" s="16"/>
      <c r="F364" s="16"/>
      <c r="G364" s="16"/>
      <c r="H364" s="16"/>
      <c r="I364" s="16"/>
    </row>
    <row r="365" spans="2:9" ht="12.75">
      <c r="B365" s="16"/>
      <c r="C365" s="16"/>
      <c r="D365" s="16"/>
      <c r="E365" s="16"/>
      <c r="F365" s="16"/>
      <c r="G365" s="16"/>
      <c r="H365" s="16"/>
      <c r="I365" s="16"/>
    </row>
    <row r="366" spans="2:9" ht="12.75">
      <c r="B366" s="16"/>
      <c r="C366" s="16"/>
      <c r="D366" s="16"/>
      <c r="E366" s="16"/>
      <c r="F366" s="16"/>
      <c r="G366" s="16"/>
      <c r="H366" s="16"/>
      <c r="I366" s="16"/>
    </row>
    <row r="367" spans="2:9" ht="12.75">
      <c r="B367" s="16"/>
      <c r="C367" s="16"/>
      <c r="D367" s="16"/>
      <c r="E367" s="16"/>
      <c r="F367" s="16"/>
      <c r="G367" s="16"/>
      <c r="H367" s="16"/>
      <c r="I367" s="16"/>
    </row>
    <row r="368" spans="2:9" ht="12.75">
      <c r="B368" s="16"/>
      <c r="C368" s="16"/>
      <c r="D368" s="16"/>
      <c r="E368" s="16"/>
      <c r="F368" s="16"/>
      <c r="G368" s="16"/>
      <c r="H368" s="16"/>
      <c r="I368" s="16"/>
    </row>
    <row r="369" spans="2:9" ht="12.75">
      <c r="B369" s="16"/>
      <c r="C369" s="16"/>
      <c r="D369" s="16"/>
      <c r="E369" s="16"/>
      <c r="F369" s="16"/>
      <c r="G369" s="16"/>
      <c r="H369" s="16"/>
      <c r="I369" s="16"/>
    </row>
    <row r="370" spans="2:9" ht="12.75">
      <c r="B370" s="16"/>
      <c r="C370" s="16"/>
      <c r="D370" s="16"/>
      <c r="E370" s="16"/>
      <c r="F370" s="16"/>
      <c r="G370" s="16"/>
      <c r="H370" s="16"/>
      <c r="I370" s="16"/>
    </row>
    <row r="371" spans="2:9" ht="12.75">
      <c r="B371" s="16"/>
      <c r="C371" s="16"/>
      <c r="D371" s="16"/>
      <c r="E371" s="16"/>
      <c r="F371" s="16"/>
      <c r="G371" s="16"/>
      <c r="H371" s="16"/>
      <c r="I371" s="16"/>
    </row>
    <row r="372" spans="2:9" ht="12.75">
      <c r="B372" s="16"/>
      <c r="C372" s="16"/>
      <c r="D372" s="16"/>
      <c r="E372" s="16"/>
      <c r="F372" s="16"/>
      <c r="G372" s="16"/>
      <c r="H372" s="16"/>
      <c r="I372" s="16"/>
    </row>
    <row r="373" spans="2:9" ht="12.75">
      <c r="B373" s="16"/>
      <c r="C373" s="16"/>
      <c r="D373" s="16"/>
      <c r="E373" s="16"/>
      <c r="F373" s="16"/>
      <c r="G373" s="16"/>
      <c r="H373" s="16"/>
      <c r="I373" s="16"/>
    </row>
    <row r="374" spans="2:9" ht="12.75">
      <c r="B374" s="16"/>
      <c r="C374" s="16"/>
      <c r="D374" s="16"/>
      <c r="E374" s="16"/>
      <c r="F374" s="16"/>
      <c r="G374" s="16"/>
      <c r="H374" s="16"/>
      <c r="I374" s="16"/>
    </row>
    <row r="375" spans="2:9" ht="12.75">
      <c r="B375" s="16"/>
      <c r="C375" s="16"/>
      <c r="D375" s="16"/>
      <c r="E375" s="16"/>
      <c r="F375" s="16"/>
      <c r="G375" s="16"/>
      <c r="H375" s="16"/>
      <c r="I375" s="16"/>
    </row>
    <row r="376" spans="2:9" ht="12.75">
      <c r="B376" s="16"/>
      <c r="C376" s="16"/>
      <c r="D376" s="16"/>
      <c r="E376" s="16"/>
      <c r="F376" s="16"/>
      <c r="G376" s="16"/>
      <c r="H376" s="16"/>
      <c r="I376" s="16"/>
    </row>
    <row r="377" spans="2:9" ht="12.75">
      <c r="B377" s="16"/>
      <c r="C377" s="16"/>
      <c r="D377" s="16"/>
      <c r="E377" s="16"/>
      <c r="F377" s="16"/>
      <c r="G377" s="16"/>
      <c r="H377" s="16"/>
      <c r="I377" s="16"/>
    </row>
    <row r="378" spans="2:9" ht="12.75">
      <c r="B378" s="16"/>
      <c r="C378" s="16"/>
      <c r="D378" s="16"/>
      <c r="E378" s="16"/>
      <c r="F378" s="16"/>
      <c r="G378" s="16"/>
      <c r="H378" s="16"/>
      <c r="I378" s="16"/>
    </row>
    <row r="379" spans="2:9" ht="12.75">
      <c r="B379" s="16"/>
      <c r="C379" s="16"/>
      <c r="D379" s="16"/>
      <c r="E379" s="16"/>
      <c r="F379" s="16"/>
      <c r="G379" s="16"/>
      <c r="H379" s="16"/>
      <c r="I379" s="16"/>
    </row>
    <row r="380" spans="2:9" ht="12.75">
      <c r="B380" s="16"/>
      <c r="C380" s="16"/>
      <c r="D380" s="16"/>
      <c r="E380" s="16"/>
      <c r="F380" s="16"/>
      <c r="G380" s="16"/>
      <c r="H380" s="16"/>
      <c r="I380" s="16"/>
    </row>
    <row r="381" spans="2:9" ht="12.75">
      <c r="B381" s="16"/>
      <c r="C381" s="16"/>
      <c r="D381" s="16"/>
      <c r="E381" s="16"/>
      <c r="F381" s="16"/>
      <c r="G381" s="16"/>
      <c r="H381" s="16"/>
      <c r="I381" s="16"/>
    </row>
    <row r="382" spans="2:9" ht="12.75">
      <c r="B382" s="16"/>
      <c r="C382" s="16"/>
      <c r="D382" s="16"/>
      <c r="E382" s="16"/>
      <c r="F382" s="16"/>
      <c r="G382" s="16"/>
      <c r="H382" s="16"/>
      <c r="I382" s="16"/>
    </row>
    <row r="383" spans="2:9" ht="12.75">
      <c r="B383" s="16"/>
      <c r="C383" s="16"/>
      <c r="D383" s="16"/>
      <c r="E383" s="16"/>
      <c r="F383" s="16"/>
      <c r="G383" s="16"/>
      <c r="H383" s="16"/>
      <c r="I383" s="16"/>
    </row>
    <row r="384" spans="2:9" ht="12.75">
      <c r="B384" s="16"/>
      <c r="C384" s="16"/>
      <c r="D384" s="16"/>
      <c r="E384" s="16"/>
      <c r="F384" s="16"/>
      <c r="G384" s="16"/>
      <c r="H384" s="16"/>
      <c r="I384" s="16"/>
    </row>
    <row r="385" spans="2:9" ht="12.75">
      <c r="B385" s="16"/>
      <c r="C385" s="16"/>
      <c r="D385" s="16"/>
      <c r="E385" s="16"/>
      <c r="F385" s="16"/>
      <c r="G385" s="16"/>
      <c r="H385" s="16"/>
      <c r="I385" s="16"/>
    </row>
    <row r="386" spans="2:9" ht="12.75">
      <c r="B386" s="16"/>
      <c r="C386" s="16"/>
      <c r="D386" s="16"/>
      <c r="E386" s="16"/>
      <c r="F386" s="16"/>
      <c r="G386" s="16"/>
      <c r="H386" s="16"/>
      <c r="I386" s="16"/>
    </row>
    <row r="387" spans="2:9" ht="12.75">
      <c r="B387" s="16"/>
      <c r="C387" s="16"/>
      <c r="D387" s="16"/>
      <c r="E387" s="16"/>
      <c r="F387" s="16"/>
      <c r="G387" s="16"/>
      <c r="H387" s="16"/>
      <c r="I387" s="16"/>
    </row>
    <row r="388" spans="2:9" ht="12.75">
      <c r="B388" s="16"/>
      <c r="C388" s="16"/>
      <c r="D388" s="16"/>
      <c r="E388" s="16"/>
      <c r="F388" s="16"/>
      <c r="G388" s="16"/>
      <c r="H388" s="16"/>
      <c r="I388" s="16"/>
    </row>
    <row r="389" spans="2:9" ht="12.75">
      <c r="B389" s="16"/>
      <c r="C389" s="16"/>
      <c r="D389" s="16"/>
      <c r="E389" s="16"/>
      <c r="F389" s="16"/>
      <c r="G389" s="16"/>
      <c r="H389" s="16"/>
      <c r="I389" s="16"/>
    </row>
    <row r="390" spans="2:9" ht="12.75">
      <c r="B390" s="16"/>
      <c r="C390" s="16"/>
      <c r="D390" s="16"/>
      <c r="E390" s="16"/>
      <c r="F390" s="16"/>
      <c r="G390" s="16"/>
      <c r="H390" s="16"/>
      <c r="I390" s="16"/>
    </row>
    <row r="391" spans="2:9" ht="12.75">
      <c r="B391" s="16"/>
      <c r="C391" s="16"/>
      <c r="D391" s="16"/>
      <c r="E391" s="16"/>
      <c r="F391" s="16"/>
      <c r="G391" s="16"/>
      <c r="H391" s="16"/>
      <c r="I391" s="16"/>
    </row>
    <row r="392" spans="2:9" ht="12.75">
      <c r="B392" s="16"/>
      <c r="C392" s="16"/>
      <c r="D392" s="16"/>
      <c r="E392" s="16"/>
      <c r="F392" s="16"/>
      <c r="G392" s="16"/>
      <c r="H392" s="16"/>
      <c r="I392" s="16"/>
    </row>
    <row r="393" spans="2:9" ht="12.75">
      <c r="B393" s="16"/>
      <c r="C393" s="16"/>
      <c r="D393" s="16"/>
      <c r="E393" s="16"/>
      <c r="F393" s="16"/>
      <c r="G393" s="16"/>
      <c r="H393" s="16"/>
      <c r="I393" s="16"/>
    </row>
    <row r="394" spans="2:9" ht="12.75">
      <c r="B394" s="16"/>
      <c r="C394" s="16"/>
      <c r="D394" s="16"/>
      <c r="E394" s="16"/>
      <c r="F394" s="16"/>
      <c r="G394" s="16"/>
      <c r="H394" s="16"/>
      <c r="I394" s="16"/>
    </row>
    <row r="395" spans="2:9" ht="12.75">
      <c r="B395" s="16"/>
      <c r="C395" s="16"/>
      <c r="D395" s="16"/>
      <c r="E395" s="16"/>
      <c r="F395" s="16"/>
      <c r="G395" s="16"/>
      <c r="H395" s="16"/>
      <c r="I395" s="16"/>
    </row>
    <row r="396" spans="2:9" ht="12.75">
      <c r="B396" s="16"/>
      <c r="C396" s="16"/>
      <c r="D396" s="16"/>
      <c r="E396" s="16"/>
      <c r="F396" s="16"/>
      <c r="G396" s="16"/>
      <c r="H396" s="16"/>
      <c r="I396" s="16"/>
    </row>
    <row r="397" spans="2:9" ht="12.75">
      <c r="B397" s="16"/>
      <c r="C397" s="16"/>
      <c r="D397" s="16"/>
      <c r="E397" s="16"/>
      <c r="F397" s="16"/>
      <c r="G397" s="16"/>
      <c r="H397" s="16"/>
      <c r="I397" s="16"/>
    </row>
    <row r="398" spans="2:9" ht="12.75">
      <c r="B398" s="16"/>
      <c r="C398" s="16"/>
      <c r="D398" s="16"/>
      <c r="E398" s="16"/>
      <c r="F398" s="16"/>
      <c r="G398" s="16"/>
      <c r="H398" s="16"/>
      <c r="I398" s="16"/>
    </row>
    <row r="399" spans="2:9" ht="12.75">
      <c r="B399" s="16"/>
      <c r="C399" s="16"/>
      <c r="D399" s="16"/>
      <c r="E399" s="16"/>
      <c r="F399" s="16"/>
      <c r="G399" s="16"/>
      <c r="H399" s="16"/>
      <c r="I399" s="16"/>
    </row>
  </sheetData>
  <mergeCells count="10">
    <mergeCell ref="A12:A21"/>
    <mergeCell ref="B12:I12"/>
    <mergeCell ref="B13:B21"/>
    <mergeCell ref="C13:C21"/>
    <mergeCell ref="D13:D21"/>
    <mergeCell ref="E13:E21"/>
    <mergeCell ref="F13:F21"/>
    <mergeCell ref="G13:G21"/>
    <mergeCell ref="H13:H21"/>
    <mergeCell ref="I13:I21"/>
  </mergeCells>
  <printOptions/>
  <pageMargins left="0.75" right="0.27" top="0.36" bottom="0.36" header="0.17" footer="0.2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Golofast</dc:creator>
  <cp:keywords/>
  <dc:description/>
  <cp:lastModifiedBy>Butova_O</cp:lastModifiedBy>
  <cp:lastPrinted>2007-07-11T03:50:42Z</cp:lastPrinted>
  <dcterms:created xsi:type="dcterms:W3CDTF">2006-09-08T01:14:09Z</dcterms:created>
  <dcterms:modified xsi:type="dcterms:W3CDTF">2007-07-30T06:51:33Z</dcterms:modified>
  <cp:category/>
  <cp:version/>
  <cp:contentType/>
  <cp:contentStatus/>
</cp:coreProperties>
</file>