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Лист1" sheetId="1" r:id="rId1"/>
    <sheet name="Лист3" sheetId="2" r:id="rId2"/>
    <sheet name="Лист2" sheetId="3" r:id="rId3"/>
    <sheet name="Лист5" sheetId="4" r:id="rId4"/>
    <sheet name="Лист6" sheetId="5" r:id="rId5"/>
    <sheet name="Лист4" sheetId="6" r:id="rId6"/>
  </sheets>
  <definedNames>
    <definedName name="_xlnm.Print_Titles" localSheetId="1">'Лист3'!$5:$5</definedName>
    <definedName name="Итого">'Лист5'!$C$55</definedName>
  </definedNames>
  <calcPr fullCalcOnLoad="1"/>
</workbook>
</file>

<file path=xl/sharedStrings.xml><?xml version="1.0" encoding="utf-8"?>
<sst xmlns="http://schemas.openxmlformats.org/spreadsheetml/2006/main" count="332" uniqueCount="188">
  <si>
    <t>Создание благоприятных условий образовательного процесса Детской художественной школы и Детской школы искусств им.М.П.Мусоргского</t>
  </si>
  <si>
    <t>№</t>
  </si>
  <si>
    <t>Наименование мероприятия</t>
  </si>
  <si>
    <t>Орган, ответственный за выполнение мероприятия</t>
  </si>
  <si>
    <t>Содержание мероприятия</t>
  </si>
  <si>
    <t>Ожидаемые результаты</t>
  </si>
  <si>
    <t>Капитальный ремонт Школы искусств им.М.П.Мусоргского</t>
  </si>
  <si>
    <t>Капитальный ремонт Танцевально-концертного зала МУК Парка культуры и отдыха</t>
  </si>
  <si>
    <t>Модернизация городских сценических площадок, технического оборудования учреждений клубного типа</t>
  </si>
  <si>
    <t>Проведение лаборатории театров кукол Сибирского региона на базе МУК Театр кукол "Золотой ключик"</t>
  </si>
  <si>
    <t>Проведение регионального фестиваля театров кукол Сибирского региона на базе МУК Театр кукол "Золотой ключик"</t>
  </si>
  <si>
    <t>Создание благоприятных условий образовательного процесса Детской художественной школы</t>
  </si>
  <si>
    <t>Охват населения  ЗАТО Железногорск и Красноярского края (услугами культуры)</t>
  </si>
  <si>
    <t>тыс.чел./год</t>
  </si>
  <si>
    <t>Соотношение доли доходной части учреждений к доли бюджетного финансирования в текущих расходах учреждений</t>
  </si>
  <si>
    <t>часть</t>
  </si>
  <si>
    <t>Ед. изм.</t>
  </si>
  <si>
    <t>Предыдущие годы</t>
  </si>
  <si>
    <t>2007 год</t>
  </si>
  <si>
    <t>2005 год
факт</t>
  </si>
  <si>
    <t>2006 год (оценка)</t>
  </si>
  <si>
    <t>2008 год</t>
  </si>
  <si>
    <t>2010 год</t>
  </si>
  <si>
    <t>2011 год</t>
  </si>
  <si>
    <t>2012 год</t>
  </si>
  <si>
    <t>%</t>
  </si>
  <si>
    <t>ОБЪЕМЫ И ИСТОЧНИКИ ФИНАНСИРОВАНИЯ, тыс.руб.
по реализации Губернаторского гранта в рамках приоритетной программы развития территории "Культура"
 мероприятие 5.50</t>
  </si>
  <si>
    <t xml:space="preserve">Объем финансирования - всего  </t>
  </si>
  <si>
    <t>В том числе</t>
  </si>
  <si>
    <t>федеральный  бюджет</t>
  </si>
  <si>
    <t xml:space="preserve">краевой бюджет  </t>
  </si>
  <si>
    <t>муници-пальный  бюджет</t>
  </si>
  <si>
    <t>внебюджетные источники</t>
  </si>
  <si>
    <t>5.50.1</t>
  </si>
  <si>
    <t>Реализация проекта "Писаницы Красноярья"на базе филиала Музейно-выставочного центра "Музея археологии" п.Подгорный</t>
  </si>
  <si>
    <t xml:space="preserve">2007 год    </t>
  </si>
  <si>
    <t xml:space="preserve">2008 год    </t>
  </si>
  <si>
    <t xml:space="preserve">2009 год    </t>
  </si>
  <si>
    <t>Итого по программе</t>
  </si>
  <si>
    <t>ИТОГО по программе:</t>
  </si>
  <si>
    <t>2009 год</t>
  </si>
  <si>
    <t>Сохранение и эффективное использование культурного потенциала и культурного пространства ЗАТО Железногорск</t>
  </si>
  <si>
    <t xml:space="preserve"> Повышение уровня доступности и качества культурного продукта</t>
  </si>
  <si>
    <t>ед.</t>
  </si>
  <si>
    <t>Доля специалистов учреждений культуры, повысивших квалификацию</t>
  </si>
  <si>
    <t>Приложение 3.18.
к компелксной программе социально-экономического развития ЗАТО Железногорск до 2017 года</t>
  </si>
  <si>
    <t>ОБЪЕМЫ И ИСТОЧНИКИ ФИНАНСИРОВАНИЯ, тыс.руб.*
по краевой целевой программе "Культура Красноярья на 2007 - 2009"
мероприятие 5.49.</t>
  </si>
  <si>
    <t>5.49.1</t>
  </si>
  <si>
    <t xml:space="preserve">Реализация проекта "Путешествие в Заколючинск" на базе Музейно-выставочного центра </t>
  </si>
  <si>
    <t>5.49.2</t>
  </si>
  <si>
    <t>Реализация проекта по созданию клуба-лаборатории «Юный археолог» на базе Музейно-выставочного центра ЗАТО Железногорск</t>
  </si>
  <si>
    <t>Итого:</t>
  </si>
  <si>
    <t>5.49.3</t>
  </si>
  <si>
    <t>5.49.4</t>
  </si>
  <si>
    <t>5.49.5</t>
  </si>
  <si>
    <t>5.49.6</t>
  </si>
  <si>
    <t>5.49.7</t>
  </si>
  <si>
    <t>Приложение 3.19.
к комплексной программе социально-экономического развития ЗАТО Железногорск до 2017 года</t>
  </si>
  <si>
    <t>Приложение 3 
к комплексной программе слциально-экономического развития ЗАТО Железногорск до 2017 года</t>
  </si>
  <si>
    <t>ОБЪЕМЫ И ИСТОЧНИКИ ФИНАНСИРОВАНИЯ, тыс.руб.</t>
  </si>
  <si>
    <t xml:space="preserve">Объем финанси-рования - всего  </t>
  </si>
  <si>
    <t>внебюд-жетные источники</t>
  </si>
  <si>
    <t>"ЖЕЛЕЗНОГОРСК - ПРИВЛЕКАТЕЛЬНОЕ И КОМФОРТНОЕ МЕСТО ДЛЯ ЖИЗНИ"</t>
  </si>
  <si>
    <t>КУЛЬТУРА</t>
  </si>
  <si>
    <t>5.49</t>
  </si>
  <si>
    <t>Реализациия мероприятий краевой целевой программы "Культура Красноярья на 2007-2009 годы" (приложение 3.18.)</t>
  </si>
  <si>
    <t>5.50</t>
  </si>
  <si>
    <t>Реализация Губернаторского гранта в рамках приоритетной программы развития территории "Культура" (Приложение 3.19.)</t>
  </si>
  <si>
    <t>5.52</t>
  </si>
  <si>
    <t>Реализация мероприятий муниципальной целевой программы "Программа молодежной политики" на 2007 - 2009 годы
(приложение 3.20.)</t>
  </si>
  <si>
    <t>5.53</t>
  </si>
  <si>
    <t>Реализация прочих мероприятий ведомтсвенной целевой программы (муниципальной) "Развитие культуры в ЗАТО Железногорск"
(приложение 3.21.)</t>
  </si>
  <si>
    <t>5.54</t>
  </si>
  <si>
    <t>Обеспечение текущей деятельности учреждений культуры ЗАТО Железногорск, в том числе финансирование мероприятий МЦП "Старшее поколение" на 2007-2009 годы</t>
  </si>
  <si>
    <t>ИТОГО:</t>
  </si>
  <si>
    <t>% удовлетворенных запросов на библиотечную информацию</t>
  </si>
  <si>
    <t>Доля учреждений культуры, обеспеченных системами ОПС и средствами пожаротушения</t>
  </si>
  <si>
    <t>Книгообеспеченность на 1 жителя</t>
  </si>
  <si>
    <t>Повышение уровня доступности и качества культурного продукта</t>
  </si>
  <si>
    <t>Число клубных формирований на 1000 человек населения</t>
  </si>
  <si>
    <t>Количество посетителей муниципальных музеев на 1000 чел.населения</t>
  </si>
  <si>
    <t>чел.</t>
  </si>
  <si>
    <t>Количество посетителей муниципальных библиотек на 1000 чел.населения</t>
  </si>
  <si>
    <t>Количество посетителей муниципальных учреждений клубного типа на 1000 чел.населения</t>
  </si>
  <si>
    <t>Охват населения  ЗАТО Железногорск культурно-массовыми мероприятиями</t>
  </si>
  <si>
    <t>Доля отремонтированных зданий от требующих ремонта</t>
  </si>
  <si>
    <t>Обеспеченность спецоборудованием</t>
  </si>
  <si>
    <t>Число отремонтированных зданий учреждений культуры (с нарастающим итогом)</t>
  </si>
  <si>
    <t>% экпонирующихся предметов от числа предметов основного фонда (с нарастающим итогом)</t>
  </si>
  <si>
    <t>Приобретение библиотечного фонда для МУК ЦГБ им.М.Горького</t>
  </si>
  <si>
    <t>Комплектование, постановка на учет и хранение фонда МУК "Центральной городской библиотеки им.М.Горького"</t>
  </si>
  <si>
    <t>Приобретение библиотечного фонда для МУК ЦГДБ им.А.П.Гайдара</t>
  </si>
  <si>
    <t>Приобретение библиотечного фонда для МУК ДК "Старт"</t>
  </si>
  <si>
    <t>Комплектование, постановка на учет и хранение фонда МУК "Центральной городской детской библиотеки им.А.П.Гайдара"</t>
  </si>
  <si>
    <t xml:space="preserve">Стабилизация уровня книгообеспеченности на 1 жителя ЗАТО Железногорск ( 5,7ед.) </t>
  </si>
  <si>
    <t>Капитальный ремонт МОУ ДОД "Детской школы искусств №2" п.Подгорный (ремонт кровли)</t>
  </si>
  <si>
    <t>Реконструкция кинотеатра "Родина" под детскую библиотеку  и городской архив</t>
  </si>
  <si>
    <t>Приобретение оборудования для МУК Дворца культуры</t>
  </si>
  <si>
    <t>Приобретение оборудования для МУК Театра кукол "Золотой ключик"</t>
  </si>
  <si>
    <t>Приобретение оборудования для МУК Театра оперетты</t>
  </si>
  <si>
    <t>Приобретение оборудования для МУК Парка культуры и отдыха им. С.М.Кирова</t>
  </si>
  <si>
    <t>Монтаж аттракциона "Колесо обозрения" на территории МУК Парка культуры и отдыха им.С.М.Кирова</t>
  </si>
  <si>
    <t>Капитальный ремонт зоопарка, площади в районе клуба "Спутник"</t>
  </si>
  <si>
    <t>Приобретение транспорта для МУК "Музейно-выставочного центра" (софинансирование по программе "Культура Красноярья 2007-2009 г.г.)</t>
  </si>
  <si>
    <t>Проведение общегородских мероприятий для ветеранов войн и труда, инвалидов и других общественных организаций (приложение)</t>
  </si>
  <si>
    <t>Подготовка площадки для установки аттракционов на территории МУК Парка культуры и отдыха им. С.М.Кирова</t>
  </si>
  <si>
    <t>Капитальный ремонт здания управления МУК Театра оперетты (ремонт кровли, лестницы главного входа, замена охранно-пожарной сигнализации)</t>
  </si>
  <si>
    <t>Модернизация звукового оборудования МУК Дворца культуры, приобретение выносного звукового оборудования для проведения уличных массовых мероприятий</t>
  </si>
  <si>
    <t>Капитальный ремонт МОУ ДОД Детской школы искусств №2 п.Подгорный (ремонт кровли)</t>
  </si>
  <si>
    <t>Приобретение оборудования для МОУ ДОД Детской школы искусств им.М.П.Мусоргского</t>
  </si>
  <si>
    <t xml:space="preserve">Приобретение оборудования для МОУ ДОД Детской школы искусств №2 </t>
  </si>
  <si>
    <t>Приобретение оборудования для МОУ ДОД Детской художественной школы</t>
  </si>
  <si>
    <t>Приобретение оборудования для МУК Центра досуга</t>
  </si>
  <si>
    <t xml:space="preserve">Проведение капитального ремонта учреждений культуры </t>
  </si>
  <si>
    <t xml:space="preserve">Улучшение условий предоставления культурной услуги в 5 учреждениях </t>
  </si>
  <si>
    <t>МУК Центр досуга</t>
  </si>
  <si>
    <t>МУК Дворец культуры</t>
  </si>
  <si>
    <t>МУК Театр кукол "Золотой ключик"</t>
  </si>
  <si>
    <t>МУК Центральная городская библиотека им.М.Горького</t>
  </si>
  <si>
    <t>МУК Центральная городская детская библиотека им.А.П.Гайдара</t>
  </si>
  <si>
    <t>МУК Дом культуры "Старт"</t>
  </si>
  <si>
    <t>Капитальный ремонт МОУ ДОД Детской школы искусств им.М.П.Мусоргского</t>
  </si>
  <si>
    <t>Капитальный ремонт Танцевально-концертного зала МУК Парка культуры и отдыха им.С.М.Кирова</t>
  </si>
  <si>
    <t>МОУ ДОД Детская школа искусств им.М.П.Мусоргского</t>
  </si>
  <si>
    <t>МОУ ДОД Детская школа искусств №2</t>
  </si>
  <si>
    <t>МОУ ДОД Детская художественная школа</t>
  </si>
  <si>
    <t>МУК Театр оперетты</t>
  </si>
  <si>
    <t>МУК Парк культуры и отдыха им.С.М.Кирова</t>
  </si>
  <si>
    <t>МУК Музейно-выставочный центр</t>
  </si>
  <si>
    <t>Комплектование, постановка на учет и хранение фонда библиотеки МУК Дом культуры "Старт"</t>
  </si>
  <si>
    <t>Приобретение библиотечного фонда для МУК Дома культуры "Старт"</t>
  </si>
  <si>
    <t>Приобретение библиотечного фонда для МУК Центральной городской детской библиотеки им.А.П.Гайдара</t>
  </si>
  <si>
    <t>Приобретение библиотечного фонда для МУК Центральной городской библиотеки им.М.Горького</t>
  </si>
  <si>
    <t>Приобретение цифровой видеокамеры для компьютерной графики, видеофиксации мероприятий, факса, компьютера, светового оборудования, синтезатора, жалюзи, мебели для художественного отделения</t>
  </si>
  <si>
    <t xml:space="preserve">Приобретение мольбертов, оффортного станка, монитора, ксерокса, сканера, жалюзи для выставочного зала,вытяжки и решетки для кабинета скульптуры, мебели для отделения раннего художественно-эстетического развития, пополнение натюрмортного и  библиотечного фонда </t>
  </si>
  <si>
    <t>Модернизация технического оборудования, приобретение музыкальных инструментов, костюмов</t>
  </si>
  <si>
    <t>Создание комфортных условий для учащихся ДШИ, повышение качества образования, уровня технического оснащения</t>
  </si>
  <si>
    <t>Создание комфортных условий для учащихся ДХШ, повышение качества образования, уровня технического оснащения</t>
  </si>
  <si>
    <t>Повышение качества массовых уличных культурных мероприятий</t>
  </si>
  <si>
    <t>Модернизация технического хозяйственного оборудования (приобретение компьютера, швейных машин)</t>
  </si>
  <si>
    <t>Повышение уровня технического оснащения</t>
  </si>
  <si>
    <t>Модернизация и оснащение парковой зоны, развитие парка аттракционов</t>
  </si>
  <si>
    <t>Реконструкция зоосада</t>
  </si>
  <si>
    <t>Приобретение транспорта для МУК "Музейно-выставочного центра" (софинансирование по программе "Культура Красноярья 2007-2009 г.г.")</t>
  </si>
  <si>
    <t>Повышение качества массовых уличных культурных мероприятий, повышение уровня технического оснащения</t>
  </si>
  <si>
    <t>Формирование иммиджа Парка культуры и отдыха как любимого места горожан для семейного отдыха, расширение рынка услуг и создание благоприятных условий для развития досуговой деятельности в городе, повышение уровня технического оснащения, развитие зоосада, парка аттракционов</t>
  </si>
  <si>
    <t>Реализация социально-творческого заказа, приобретение технически оснащенного экскурсионного автобуса</t>
  </si>
  <si>
    <t>Создание комфортных условий для посетителей Музейно-выставочного центра, реализация проекта "Путешествие в Заколючинск", введение новых форм работы с посетителем, увеличение числа посетителей</t>
  </si>
  <si>
    <t xml:space="preserve">Реализация муниципального социально-творческого заказа (приобретение аттракционов, видеопроектора, кассового аппарата, светового и звукового оборудования, животных для зоосада, противопожарного оборудования) </t>
  </si>
  <si>
    <t xml:space="preserve">Создание благоприятных условий для развития общественных организаций, реализация программ общественных организаций </t>
  </si>
  <si>
    <t>Реализация социально-творческого заказа по проведению общегородских праздничных мероприятий для общественных организаций города</t>
  </si>
  <si>
    <t>Приобретение ручников микрофонов</t>
  </si>
  <si>
    <t>Повышение качества предоставляемой услуги</t>
  </si>
  <si>
    <t xml:space="preserve">Целевые ориентиры Программы </t>
  </si>
  <si>
    <t xml:space="preserve">Приложение 1
к муниципальной программе программе «Культура ЗАТО Железногорск» на 2008 год </t>
  </si>
  <si>
    <t>ПРОГРАММНЫЕ МЕРОПРИЯТИЯ</t>
  </si>
  <si>
    <t>Модернизация специального оборудования МУК Центра досуга (приобретение выностого светового и звукового оборудования, приобретение малой переносной сценической площадки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</si>
  <si>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</si>
  <si>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</si>
  <si>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</si>
  <si>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</si>
  <si>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</si>
  <si>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</si>
  <si>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</si>
  <si>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</si>
  <si>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</si>
  <si>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</si>
  <si>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</si>
  <si>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</si>
  <si>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</si>
  <si>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</si>
  <si>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</si>
  <si>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21</t>
  </si>
  <si>
    <t xml:space="preserve">Приложение 2
к муниципальной программе программе «Культура ЗАТО Железногорск» на 2008 год </t>
  </si>
  <si>
    <t>Наименование целевых ориентиров</t>
  </si>
  <si>
    <t>1</t>
  </si>
  <si>
    <t>2</t>
  </si>
  <si>
    <t xml:space="preserve">Приложение 3
к муниципальной программе программе «Культура ЗАТО Железногорск» на 2008 год </t>
  </si>
  <si>
    <t>МУ "Управление капитального строительства" (далее - УКС), МОУ ДОД Детская школа искусств им.М.П.Мусоргского</t>
  </si>
  <si>
    <t>УКС, МУК Парк культуры и отдыха им.С.М.Кирова</t>
  </si>
  <si>
    <t>УКС, МУК Театр оперетты</t>
  </si>
  <si>
    <t>УКС, МОУ ДОД Детская школа искусств №2</t>
  </si>
  <si>
    <t>УКС, МУК Центральная городская детская библиотека им.А.П.Гайдара</t>
  </si>
  <si>
    <t>МАУ "Управление по культуре, молодежной политике , физической культуре и спорту", учреждения культуры</t>
  </si>
  <si>
    <t>В том числе за счет:</t>
  </si>
  <si>
    <t>федерального бюджета</t>
  </si>
  <si>
    <t xml:space="preserve">краевого бюджета  </t>
  </si>
  <si>
    <t>местного бюджета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</si>
</sst>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_ ;\-#,##0.0\ "/>
    <numFmt numFmtId="179" formatCode="0.0"/>
    <numFmt numFmtId="180" formatCode="[$-FC19]d\ mmmm\ yyyy\ &quot;г.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18" applyFont="1" applyFill="1" applyAlignment="1">
      <alignment vertical="center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172" fontId="6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1" xfId="18" applyFont="1" applyBorder="1" applyAlignment="1">
      <alignment vertical="top" wrapText="1"/>
      <protection/>
    </xf>
    <xf numFmtId="172" fontId="3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18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8" applyFont="1" applyBorder="1" applyAlignment="1">
      <alignment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18" applyFont="1" applyBorder="1" applyAlignment="1">
      <alignment horizontal="center" vertical="center"/>
      <protection/>
    </xf>
    <xf numFmtId="49" fontId="3" fillId="0" borderId="1" xfId="18" applyNumberFormat="1" applyFont="1" applyBorder="1" applyAlignment="1">
      <alignment vertical="center" wrapText="1"/>
      <protection/>
    </xf>
    <xf numFmtId="49" fontId="3" fillId="0" borderId="1" xfId="18" applyNumberFormat="1" applyFont="1" applyFill="1" applyBorder="1" applyAlignment="1">
      <alignment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18" applyFont="1" applyFill="1" applyAlignment="1">
      <alignment horizontal="center" vertical="center" wrapText="1"/>
      <protection/>
    </xf>
    <xf numFmtId="0" fontId="3" fillId="0" borderId="0" xfId="18" applyFont="1" applyFill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18" applyFont="1" applyBorder="1" applyAlignment="1">
      <alignment horizontal="center" vertical="top"/>
      <protection/>
    </xf>
    <xf numFmtId="0" fontId="3" fillId="0" borderId="4" xfId="18" applyFont="1" applyBorder="1" applyAlignment="1">
      <alignment horizontal="center" vertical="top"/>
      <protection/>
    </xf>
    <xf numFmtId="0" fontId="3" fillId="0" borderId="6" xfId="18" applyFont="1" applyBorder="1" applyAlignment="1">
      <alignment horizontal="center" vertical="top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75" zoomScaleSheetLayoutView="75" workbookViewId="0" topLeftCell="A1">
      <selection activeCell="D1" sqref="D1:E1"/>
    </sheetView>
  </sheetViews>
  <sheetFormatPr defaultColWidth="9.00390625" defaultRowHeight="12.75"/>
  <cols>
    <col min="1" max="1" width="5.00390625" style="41" customWidth="1"/>
    <col min="2" max="2" width="39.00390625" style="41" customWidth="1"/>
    <col min="3" max="3" width="39.75390625" style="50" customWidth="1"/>
    <col min="4" max="4" width="22.00390625" style="50" customWidth="1"/>
    <col min="5" max="5" width="36.125" style="50" customWidth="1"/>
    <col min="6" max="16384" width="9.125" style="41" customWidth="1"/>
  </cols>
  <sheetData>
    <row r="1" spans="1:5" ht="49.5" customHeight="1">
      <c r="A1" s="1"/>
      <c r="B1" s="1"/>
      <c r="C1" s="40"/>
      <c r="D1" s="61" t="s">
        <v>154</v>
      </c>
      <c r="E1" s="62"/>
    </row>
    <row r="2" spans="1:5" ht="24.75" customHeight="1">
      <c r="A2" s="63" t="s">
        <v>155</v>
      </c>
      <c r="B2" s="64"/>
      <c r="C2" s="64"/>
      <c r="D2" s="64"/>
      <c r="E2" s="64"/>
    </row>
    <row r="3" spans="1:5" ht="25.5">
      <c r="A3" s="2" t="s">
        <v>1</v>
      </c>
      <c r="B3" s="2" t="s">
        <v>2</v>
      </c>
      <c r="C3" s="2" t="s">
        <v>4</v>
      </c>
      <c r="D3" s="2" t="s">
        <v>5</v>
      </c>
      <c r="E3" s="2" t="s">
        <v>3</v>
      </c>
    </row>
    <row r="4" spans="1:5" ht="12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2.75">
      <c r="A5" s="65" t="s">
        <v>41</v>
      </c>
      <c r="B5" s="65"/>
      <c r="C5" s="65"/>
      <c r="D5" s="65"/>
      <c r="E5" s="65"/>
    </row>
    <row r="6" spans="1:10" ht="38.25">
      <c r="A6" s="39">
        <v>1</v>
      </c>
      <c r="B6" s="43" t="s">
        <v>132</v>
      </c>
      <c r="C6" s="49" t="s">
        <v>90</v>
      </c>
      <c r="D6" s="66" t="s">
        <v>94</v>
      </c>
      <c r="E6" s="2" t="s">
        <v>118</v>
      </c>
      <c r="F6" s="42"/>
      <c r="G6" s="42"/>
      <c r="H6" s="42"/>
      <c r="I6" s="42"/>
      <c r="J6" s="42"/>
    </row>
    <row r="7" spans="1:10" ht="45" customHeight="1">
      <c r="A7" s="39">
        <v>2</v>
      </c>
      <c r="B7" s="43" t="s">
        <v>131</v>
      </c>
      <c r="C7" s="49" t="s">
        <v>93</v>
      </c>
      <c r="D7" s="66"/>
      <c r="E7" s="2" t="s">
        <v>119</v>
      </c>
      <c r="F7" s="42"/>
      <c r="G7" s="42"/>
      <c r="H7" s="42"/>
      <c r="I7" s="42"/>
      <c r="J7" s="42"/>
    </row>
    <row r="8" spans="1:10" ht="38.25">
      <c r="A8" s="6">
        <v>3</v>
      </c>
      <c r="B8" s="45" t="s">
        <v>130</v>
      </c>
      <c r="C8" s="49" t="s">
        <v>129</v>
      </c>
      <c r="D8" s="66"/>
      <c r="E8" s="2" t="s">
        <v>120</v>
      </c>
      <c r="F8" s="42"/>
      <c r="G8" s="42"/>
      <c r="H8" s="42"/>
      <c r="I8" s="42"/>
      <c r="J8" s="42"/>
    </row>
    <row r="9" spans="1:10" ht="14.25">
      <c r="A9" s="65" t="s">
        <v>42</v>
      </c>
      <c r="B9" s="65"/>
      <c r="C9" s="65"/>
      <c r="D9" s="65"/>
      <c r="E9" s="65"/>
      <c r="F9" s="42"/>
      <c r="G9" s="42"/>
      <c r="H9" s="42"/>
      <c r="I9" s="42"/>
      <c r="J9" s="42"/>
    </row>
    <row r="10" spans="1:10" ht="65.25" customHeight="1">
      <c r="A10" s="46">
        <v>4</v>
      </c>
      <c r="B10" s="47" t="s">
        <v>121</v>
      </c>
      <c r="C10" s="60" t="s">
        <v>113</v>
      </c>
      <c r="D10" s="60" t="s">
        <v>114</v>
      </c>
      <c r="E10" s="2" t="s">
        <v>178</v>
      </c>
      <c r="F10" s="42"/>
      <c r="G10" s="42"/>
      <c r="H10" s="42"/>
      <c r="I10" s="42"/>
      <c r="J10" s="42"/>
    </row>
    <row r="11" spans="1:10" ht="38.25">
      <c r="A11" s="46">
        <v>5</v>
      </c>
      <c r="B11" s="47" t="s">
        <v>122</v>
      </c>
      <c r="C11" s="60"/>
      <c r="D11" s="60"/>
      <c r="E11" s="2" t="s">
        <v>179</v>
      </c>
      <c r="F11" s="42"/>
      <c r="G11" s="42"/>
      <c r="H11" s="42"/>
      <c r="I11" s="42"/>
      <c r="J11" s="42"/>
    </row>
    <row r="12" spans="1:10" ht="51">
      <c r="A12" s="46">
        <v>6</v>
      </c>
      <c r="B12" s="47" t="s">
        <v>106</v>
      </c>
      <c r="C12" s="60"/>
      <c r="D12" s="60"/>
      <c r="E12" s="2" t="s">
        <v>180</v>
      </c>
      <c r="F12" s="42"/>
      <c r="G12" s="42"/>
      <c r="H12" s="42"/>
      <c r="I12" s="42"/>
      <c r="J12" s="42"/>
    </row>
    <row r="13" spans="1:10" ht="38.25">
      <c r="A13" s="46">
        <v>7</v>
      </c>
      <c r="B13" s="48" t="s">
        <v>108</v>
      </c>
      <c r="C13" s="60"/>
      <c r="D13" s="60"/>
      <c r="E13" s="2" t="s">
        <v>181</v>
      </c>
      <c r="F13" s="42"/>
      <c r="G13" s="42"/>
      <c r="H13" s="42"/>
      <c r="I13" s="42"/>
      <c r="J13" s="42"/>
    </row>
    <row r="14" spans="1:10" ht="46.5" customHeight="1">
      <c r="A14" s="46">
        <v>8</v>
      </c>
      <c r="B14" s="48" t="s">
        <v>96</v>
      </c>
      <c r="C14" s="60"/>
      <c r="D14" s="60"/>
      <c r="E14" s="2" t="s">
        <v>182</v>
      </c>
      <c r="F14" s="42"/>
      <c r="G14" s="42"/>
      <c r="H14" s="42"/>
      <c r="I14" s="42"/>
      <c r="J14" s="42"/>
    </row>
    <row r="15" spans="1:10" ht="48" customHeight="1">
      <c r="A15" s="46">
        <v>9</v>
      </c>
      <c r="B15" s="48" t="s">
        <v>109</v>
      </c>
      <c r="C15" s="2" t="s">
        <v>135</v>
      </c>
      <c r="D15" s="60" t="s">
        <v>136</v>
      </c>
      <c r="E15" s="2" t="s">
        <v>123</v>
      </c>
      <c r="F15" s="42"/>
      <c r="G15" s="42"/>
      <c r="H15" s="42"/>
      <c r="I15" s="42"/>
      <c r="J15" s="42"/>
    </row>
    <row r="16" spans="1:10" ht="81.75" customHeight="1">
      <c r="A16" s="46">
        <v>10</v>
      </c>
      <c r="B16" s="48" t="s">
        <v>110</v>
      </c>
      <c r="C16" s="2" t="s">
        <v>133</v>
      </c>
      <c r="D16" s="60"/>
      <c r="E16" s="2" t="s">
        <v>124</v>
      </c>
      <c r="F16" s="42"/>
      <c r="G16" s="42"/>
      <c r="H16" s="42"/>
      <c r="I16" s="42"/>
      <c r="J16" s="42"/>
    </row>
    <row r="17" spans="1:10" ht="102" customHeight="1">
      <c r="A17" s="46">
        <v>11</v>
      </c>
      <c r="B17" s="48" t="s">
        <v>111</v>
      </c>
      <c r="C17" s="2" t="s">
        <v>134</v>
      </c>
      <c r="D17" s="2" t="s">
        <v>137</v>
      </c>
      <c r="E17" s="2" t="s">
        <v>125</v>
      </c>
      <c r="F17" s="42"/>
      <c r="G17" s="42"/>
      <c r="H17" s="42"/>
      <c r="I17" s="42"/>
      <c r="J17" s="42"/>
    </row>
    <row r="18" spans="1:5" ht="61.5" customHeight="1">
      <c r="A18" s="46">
        <v>12</v>
      </c>
      <c r="B18" s="44" t="s">
        <v>97</v>
      </c>
      <c r="C18" s="2" t="s">
        <v>107</v>
      </c>
      <c r="D18" s="2" t="s">
        <v>138</v>
      </c>
      <c r="E18" s="2" t="s">
        <v>116</v>
      </c>
    </row>
    <row r="19" spans="1:5" ht="52.5" customHeight="1">
      <c r="A19" s="46">
        <v>13</v>
      </c>
      <c r="B19" s="44" t="s">
        <v>98</v>
      </c>
      <c r="C19" s="2" t="s">
        <v>139</v>
      </c>
      <c r="D19" s="2" t="s">
        <v>140</v>
      </c>
      <c r="E19" s="2" t="s">
        <v>117</v>
      </c>
    </row>
    <row r="20" spans="1:5" ht="41.25" customHeight="1">
      <c r="A20" s="46">
        <v>14</v>
      </c>
      <c r="B20" s="44" t="s">
        <v>99</v>
      </c>
      <c r="C20" s="2" t="s">
        <v>151</v>
      </c>
      <c r="D20" s="2" t="s">
        <v>152</v>
      </c>
      <c r="E20" s="2" t="s">
        <v>126</v>
      </c>
    </row>
    <row r="21" spans="1:5" ht="74.25" customHeight="1">
      <c r="A21" s="46">
        <v>15</v>
      </c>
      <c r="B21" s="44" t="s">
        <v>112</v>
      </c>
      <c r="C21" s="2" t="s">
        <v>156</v>
      </c>
      <c r="D21" s="2" t="s">
        <v>144</v>
      </c>
      <c r="E21" s="2" t="s">
        <v>115</v>
      </c>
    </row>
    <row r="22" spans="1:5" ht="76.5">
      <c r="A22" s="46">
        <v>16</v>
      </c>
      <c r="B22" s="44" t="s">
        <v>100</v>
      </c>
      <c r="C22" s="2" t="s">
        <v>148</v>
      </c>
      <c r="D22" s="60" t="s">
        <v>145</v>
      </c>
      <c r="E22" s="2" t="s">
        <v>127</v>
      </c>
    </row>
    <row r="23" spans="1:5" ht="44.25" customHeight="1">
      <c r="A23" s="46">
        <v>17</v>
      </c>
      <c r="B23" s="44" t="s">
        <v>105</v>
      </c>
      <c r="C23" s="60" t="s">
        <v>141</v>
      </c>
      <c r="D23" s="60"/>
      <c r="E23" s="2" t="s">
        <v>127</v>
      </c>
    </row>
    <row r="24" spans="1:5" ht="39" customHeight="1">
      <c r="A24" s="46">
        <v>18</v>
      </c>
      <c r="B24" s="44" t="s">
        <v>101</v>
      </c>
      <c r="C24" s="60"/>
      <c r="D24" s="60"/>
      <c r="E24" s="2" t="s">
        <v>127</v>
      </c>
    </row>
    <row r="25" spans="1:5" ht="25.5">
      <c r="A25" s="46">
        <v>19</v>
      </c>
      <c r="B25" s="20" t="s">
        <v>102</v>
      </c>
      <c r="C25" s="6" t="s">
        <v>142</v>
      </c>
      <c r="D25" s="60"/>
      <c r="E25" s="2" t="s">
        <v>179</v>
      </c>
    </row>
    <row r="26" spans="1:5" ht="123.75" customHeight="1">
      <c r="A26" s="46">
        <v>20</v>
      </c>
      <c r="B26" s="20" t="s">
        <v>143</v>
      </c>
      <c r="C26" s="6" t="s">
        <v>146</v>
      </c>
      <c r="D26" s="6" t="s">
        <v>147</v>
      </c>
      <c r="E26" s="2" t="s">
        <v>128</v>
      </c>
    </row>
    <row r="27" spans="1:5" ht="76.5">
      <c r="A27" s="46">
        <v>21</v>
      </c>
      <c r="B27" s="45" t="s">
        <v>104</v>
      </c>
      <c r="C27" s="6" t="s">
        <v>150</v>
      </c>
      <c r="D27" s="6" t="s">
        <v>149</v>
      </c>
      <c r="E27" s="2" t="s">
        <v>183</v>
      </c>
    </row>
  </sheetData>
  <mergeCells count="10">
    <mergeCell ref="D1:E1"/>
    <mergeCell ref="A2:E2"/>
    <mergeCell ref="A5:E5"/>
    <mergeCell ref="A9:E9"/>
    <mergeCell ref="D6:D8"/>
    <mergeCell ref="C23:C24"/>
    <mergeCell ref="C10:C14"/>
    <mergeCell ref="D10:D14"/>
    <mergeCell ref="D15:D16"/>
    <mergeCell ref="D22:D25"/>
  </mergeCells>
  <printOptions/>
  <pageMargins left="0.4" right="0.37" top="1" bottom="0.39" header="0.5" footer="0.16"/>
  <pageSetup horizontalDpi="600" verticalDpi="600" orientation="landscape" paperSize="9" r:id="rId1"/>
  <rowBreaks count="1" manualBreakCount="1">
    <brk id="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75" zoomScaleSheetLayoutView="75" workbookViewId="0" topLeftCell="A13">
      <selection activeCell="F8" sqref="F8"/>
    </sheetView>
  </sheetViews>
  <sheetFormatPr defaultColWidth="9.00390625" defaultRowHeight="12.75"/>
  <cols>
    <col min="1" max="1" width="6.375" style="52" customWidth="1"/>
    <col min="2" max="2" width="54.875" style="52" customWidth="1"/>
    <col min="3" max="3" width="18.375" style="52" customWidth="1"/>
    <col min="4" max="4" width="17.375" style="52" customWidth="1"/>
    <col min="5" max="5" width="18.375" style="52" customWidth="1"/>
    <col min="6" max="6" width="17.375" style="52" customWidth="1"/>
    <col min="7" max="7" width="9.25390625" style="52" bestFit="1" customWidth="1"/>
    <col min="8" max="16384" width="9.125" style="52" customWidth="1"/>
  </cols>
  <sheetData>
    <row r="1" spans="1:6" ht="55.5" customHeight="1">
      <c r="A1" s="51"/>
      <c r="B1" s="51"/>
      <c r="C1" s="51"/>
      <c r="D1" s="51"/>
      <c r="E1" s="61" t="s">
        <v>173</v>
      </c>
      <c r="F1" s="61"/>
    </row>
    <row r="2" spans="1:6" ht="24" customHeight="1">
      <c r="A2" s="69" t="s">
        <v>59</v>
      </c>
      <c r="B2" s="69"/>
      <c r="C2" s="69"/>
      <c r="D2" s="69"/>
      <c r="E2" s="69"/>
      <c r="F2" s="69"/>
    </row>
    <row r="3" spans="1:6" ht="12.75">
      <c r="A3" s="70" t="s">
        <v>1</v>
      </c>
      <c r="B3" s="70" t="s">
        <v>2</v>
      </c>
      <c r="C3" s="70" t="s">
        <v>27</v>
      </c>
      <c r="D3" s="70" t="s">
        <v>184</v>
      </c>
      <c r="E3" s="70"/>
      <c r="F3" s="70"/>
    </row>
    <row r="4" spans="1:6" ht="36.75" customHeight="1">
      <c r="A4" s="70"/>
      <c r="B4" s="70"/>
      <c r="C4" s="70"/>
      <c r="D4" s="6" t="s">
        <v>185</v>
      </c>
      <c r="E4" s="6" t="s">
        <v>186</v>
      </c>
      <c r="F4" s="6" t="s">
        <v>187</v>
      </c>
    </row>
    <row r="5" spans="1:6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29.25" customHeight="1">
      <c r="A6" s="6">
        <v>1</v>
      </c>
      <c r="B6" s="43" t="s">
        <v>89</v>
      </c>
      <c r="C6" s="24">
        <f>D6+E6+F6</f>
        <v>2000</v>
      </c>
      <c r="D6" s="24">
        <v>0</v>
      </c>
      <c r="E6" s="24">
        <v>0</v>
      </c>
      <c r="F6" s="24">
        <v>2000</v>
      </c>
    </row>
    <row r="7" spans="1:6" ht="27" customHeight="1">
      <c r="A7" s="6">
        <v>2</v>
      </c>
      <c r="B7" s="43" t="s">
        <v>91</v>
      </c>
      <c r="C7" s="24">
        <f aca="true" t="shared" si="0" ref="C7:C26">D7+E7+F7</f>
        <v>950</v>
      </c>
      <c r="D7" s="24">
        <v>0</v>
      </c>
      <c r="E7" s="24">
        <v>0</v>
      </c>
      <c r="F7" s="24">
        <v>950</v>
      </c>
    </row>
    <row r="8" spans="1:6" ht="20.25" customHeight="1">
      <c r="A8" s="49" t="s">
        <v>157</v>
      </c>
      <c r="B8" s="45" t="s">
        <v>92</v>
      </c>
      <c r="C8" s="24">
        <f t="shared" si="0"/>
        <v>60</v>
      </c>
      <c r="D8" s="24">
        <v>0</v>
      </c>
      <c r="E8" s="24">
        <v>0</v>
      </c>
      <c r="F8" s="24">
        <v>60</v>
      </c>
    </row>
    <row r="9" spans="1:6" ht="26.25" customHeight="1">
      <c r="A9" s="6">
        <v>4</v>
      </c>
      <c r="B9" s="47" t="s">
        <v>6</v>
      </c>
      <c r="C9" s="24">
        <f t="shared" si="0"/>
        <v>10266</v>
      </c>
      <c r="D9" s="24">
        <v>10266</v>
      </c>
      <c r="E9" s="24">
        <v>0</v>
      </c>
      <c r="F9" s="24">
        <v>0</v>
      </c>
    </row>
    <row r="10" spans="1:6" ht="28.5" customHeight="1">
      <c r="A10" s="6">
        <v>5</v>
      </c>
      <c r="B10" s="47" t="s">
        <v>7</v>
      </c>
      <c r="C10" s="24">
        <f t="shared" si="0"/>
        <v>5518</v>
      </c>
      <c r="D10" s="24">
        <v>5518</v>
      </c>
      <c r="E10" s="24">
        <v>0</v>
      </c>
      <c r="F10" s="24">
        <v>0</v>
      </c>
    </row>
    <row r="11" spans="1:6" ht="44.25" customHeight="1">
      <c r="A11" s="49" t="s">
        <v>160</v>
      </c>
      <c r="B11" s="47" t="s">
        <v>106</v>
      </c>
      <c r="C11" s="24">
        <f t="shared" si="0"/>
        <v>6089</v>
      </c>
      <c r="D11" s="24">
        <v>0</v>
      </c>
      <c r="E11" s="24">
        <v>0</v>
      </c>
      <c r="F11" s="24">
        <v>6089</v>
      </c>
    </row>
    <row r="12" spans="1:6" ht="28.5" customHeight="1">
      <c r="A12" s="6">
        <v>7</v>
      </c>
      <c r="B12" s="48" t="s">
        <v>95</v>
      </c>
      <c r="C12" s="24">
        <f t="shared" si="0"/>
        <v>1150</v>
      </c>
      <c r="D12" s="24">
        <v>0</v>
      </c>
      <c r="E12" s="24">
        <v>0</v>
      </c>
      <c r="F12" s="24">
        <v>1150</v>
      </c>
    </row>
    <row r="13" spans="1:6" ht="27.75" customHeight="1">
      <c r="A13" s="49" t="s">
        <v>162</v>
      </c>
      <c r="B13" s="48" t="s">
        <v>96</v>
      </c>
      <c r="C13" s="24">
        <f t="shared" si="0"/>
        <v>12540</v>
      </c>
      <c r="D13" s="24">
        <v>12540</v>
      </c>
      <c r="E13" s="24">
        <v>0</v>
      </c>
      <c r="F13" s="24">
        <v>0</v>
      </c>
    </row>
    <row r="14" spans="1:6" ht="28.5" customHeight="1">
      <c r="A14" s="6">
        <v>9</v>
      </c>
      <c r="B14" s="48" t="s">
        <v>109</v>
      </c>
      <c r="C14" s="24">
        <f t="shared" si="0"/>
        <v>389</v>
      </c>
      <c r="D14" s="24">
        <v>0</v>
      </c>
      <c r="E14" s="24">
        <v>0</v>
      </c>
      <c r="F14" s="24">
        <v>389</v>
      </c>
    </row>
    <row r="15" spans="1:6" ht="27.75" customHeight="1">
      <c r="A15" s="49" t="s">
        <v>164</v>
      </c>
      <c r="B15" s="48" t="s">
        <v>110</v>
      </c>
      <c r="C15" s="24">
        <f t="shared" si="0"/>
        <v>177.4</v>
      </c>
      <c r="D15" s="24">
        <v>0</v>
      </c>
      <c r="E15" s="24">
        <v>0</v>
      </c>
      <c r="F15" s="24">
        <v>177.4</v>
      </c>
    </row>
    <row r="16" spans="1:6" ht="24.75" customHeight="1">
      <c r="A16" s="6">
        <v>11</v>
      </c>
      <c r="B16" s="48" t="s">
        <v>111</v>
      </c>
      <c r="C16" s="24">
        <f t="shared" si="0"/>
        <v>930.5</v>
      </c>
      <c r="D16" s="24">
        <v>0</v>
      </c>
      <c r="E16" s="24">
        <v>0</v>
      </c>
      <c r="F16" s="24">
        <v>930.5</v>
      </c>
    </row>
    <row r="17" spans="1:6" ht="12.75">
      <c r="A17" s="49" t="s">
        <v>166</v>
      </c>
      <c r="B17" s="44" t="s">
        <v>97</v>
      </c>
      <c r="C17" s="24">
        <f t="shared" si="0"/>
        <v>3485</v>
      </c>
      <c r="D17" s="24">
        <v>0</v>
      </c>
      <c r="E17" s="24">
        <v>0</v>
      </c>
      <c r="F17" s="24">
        <v>3485</v>
      </c>
    </row>
    <row r="18" spans="1:6" ht="25.5" customHeight="1">
      <c r="A18" s="6">
        <v>13</v>
      </c>
      <c r="B18" s="44" t="s">
        <v>98</v>
      </c>
      <c r="C18" s="24">
        <f t="shared" si="0"/>
        <v>74.6</v>
      </c>
      <c r="D18" s="24">
        <v>0</v>
      </c>
      <c r="E18" s="24">
        <v>0</v>
      </c>
      <c r="F18" s="24">
        <v>74.6</v>
      </c>
    </row>
    <row r="19" spans="1:6" ht="21.75" customHeight="1">
      <c r="A19" s="6">
        <v>14</v>
      </c>
      <c r="B19" s="44" t="s">
        <v>99</v>
      </c>
      <c r="C19" s="24">
        <f t="shared" si="0"/>
        <v>60</v>
      </c>
      <c r="D19" s="24">
        <v>0</v>
      </c>
      <c r="E19" s="24">
        <v>0</v>
      </c>
      <c r="F19" s="24">
        <v>60</v>
      </c>
    </row>
    <row r="20" spans="1:6" ht="16.5" customHeight="1">
      <c r="A20" s="49" t="s">
        <v>169</v>
      </c>
      <c r="B20" s="44" t="s">
        <v>112</v>
      </c>
      <c r="C20" s="24">
        <f t="shared" si="0"/>
        <v>750</v>
      </c>
      <c r="D20" s="24">
        <v>0</v>
      </c>
      <c r="E20" s="24">
        <v>0</v>
      </c>
      <c r="F20" s="24">
        <v>750</v>
      </c>
    </row>
    <row r="21" spans="1:6" ht="28.5" customHeight="1">
      <c r="A21" s="6">
        <v>16</v>
      </c>
      <c r="B21" s="44" t="s">
        <v>100</v>
      </c>
      <c r="C21" s="24">
        <f t="shared" si="0"/>
        <v>6947.5</v>
      </c>
      <c r="D21" s="24">
        <v>0</v>
      </c>
      <c r="E21" s="24">
        <v>0</v>
      </c>
      <c r="F21" s="24">
        <v>6947.5</v>
      </c>
    </row>
    <row r="22" spans="1:6" ht="25.5">
      <c r="A22" s="49" t="s">
        <v>170</v>
      </c>
      <c r="B22" s="44" t="s">
        <v>105</v>
      </c>
      <c r="C22" s="24">
        <f t="shared" si="0"/>
        <v>2000</v>
      </c>
      <c r="D22" s="24">
        <v>0</v>
      </c>
      <c r="E22" s="24">
        <v>0</v>
      </c>
      <c r="F22" s="24">
        <v>2000</v>
      </c>
    </row>
    <row r="23" spans="1:6" ht="25.5">
      <c r="A23" s="6">
        <v>18</v>
      </c>
      <c r="B23" s="44" t="s">
        <v>101</v>
      </c>
      <c r="C23" s="24">
        <f t="shared" si="0"/>
        <v>1400</v>
      </c>
      <c r="D23" s="24">
        <v>0</v>
      </c>
      <c r="E23" s="24">
        <v>0</v>
      </c>
      <c r="F23" s="24">
        <v>1400</v>
      </c>
    </row>
    <row r="24" spans="1:6" ht="28.5" customHeight="1">
      <c r="A24" s="49" t="s">
        <v>171</v>
      </c>
      <c r="B24" s="20" t="s">
        <v>102</v>
      </c>
      <c r="C24" s="24">
        <f t="shared" si="0"/>
        <v>10000</v>
      </c>
      <c r="D24" s="24">
        <v>0</v>
      </c>
      <c r="E24" s="24">
        <v>0</v>
      </c>
      <c r="F24" s="24">
        <v>10000</v>
      </c>
    </row>
    <row r="25" spans="1:6" ht="39.75" customHeight="1">
      <c r="A25" s="6">
        <v>20</v>
      </c>
      <c r="B25" s="20" t="s">
        <v>103</v>
      </c>
      <c r="C25" s="24">
        <f t="shared" si="0"/>
        <v>1190</v>
      </c>
      <c r="D25" s="24">
        <v>0</v>
      </c>
      <c r="E25" s="24">
        <v>850</v>
      </c>
      <c r="F25" s="24">
        <v>340</v>
      </c>
    </row>
    <row r="26" spans="1:6" ht="41.25" customHeight="1">
      <c r="A26" s="49" t="s">
        <v>172</v>
      </c>
      <c r="B26" s="45" t="s">
        <v>104</v>
      </c>
      <c r="C26" s="24">
        <f t="shared" si="0"/>
        <v>500</v>
      </c>
      <c r="D26" s="24">
        <v>0</v>
      </c>
      <c r="E26" s="24">
        <v>0</v>
      </c>
      <c r="F26" s="24">
        <v>500</v>
      </c>
    </row>
    <row r="27" spans="1:7" ht="21.75" customHeight="1">
      <c r="A27" s="67" t="s">
        <v>39</v>
      </c>
      <c r="B27" s="68"/>
      <c r="C27" s="18">
        <f>SUM(C6:C26)</f>
        <v>66477</v>
      </c>
      <c r="D27" s="18">
        <f>SUM(D6:D26)</f>
        <v>28324</v>
      </c>
      <c r="E27" s="18">
        <f>SUM(E6:E26)</f>
        <v>850</v>
      </c>
      <c r="F27" s="18">
        <f>SUM(F6:F26)</f>
        <v>37303</v>
      </c>
      <c r="G27" s="53"/>
    </row>
  </sheetData>
  <mergeCells count="7">
    <mergeCell ref="A27:B27"/>
    <mergeCell ref="E1:F1"/>
    <mergeCell ref="A2:F2"/>
    <mergeCell ref="A3:A4"/>
    <mergeCell ref="B3:B4"/>
    <mergeCell ref="C3:C4"/>
    <mergeCell ref="D3:F3"/>
  </mergeCells>
  <printOptions horizontalCentered="1"/>
  <pageMargins left="0.4" right="0.39" top="1" bottom="0.43" header="0.5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SheetLayoutView="75" workbookViewId="0" topLeftCell="A1">
      <selection activeCell="A2" sqref="A2:G2"/>
    </sheetView>
  </sheetViews>
  <sheetFormatPr defaultColWidth="9.00390625" defaultRowHeight="12.75"/>
  <cols>
    <col min="1" max="1" width="3.125" style="52" bestFit="1" customWidth="1"/>
    <col min="2" max="2" width="79.875" style="52" customWidth="1"/>
    <col min="3" max="3" width="10.75390625" style="52" customWidth="1"/>
    <col min="4" max="16384" width="9.125" style="52" customWidth="1"/>
  </cols>
  <sheetData>
    <row r="1" spans="1:7" ht="54.75" customHeight="1">
      <c r="A1" s="7"/>
      <c r="B1" s="8"/>
      <c r="C1" s="7"/>
      <c r="D1" s="61" t="s">
        <v>177</v>
      </c>
      <c r="E1" s="61"/>
      <c r="F1" s="61"/>
      <c r="G1" s="61"/>
    </row>
    <row r="2" spans="1:7" ht="21.75" customHeight="1">
      <c r="A2" s="57" t="s">
        <v>153</v>
      </c>
      <c r="B2" s="57"/>
      <c r="C2" s="57"/>
      <c r="D2" s="57"/>
      <c r="E2" s="57"/>
      <c r="F2" s="57"/>
      <c r="G2" s="57"/>
    </row>
    <row r="3" spans="1:7" s="55" customFormat="1" ht="24" customHeight="1">
      <c r="A3" s="58" t="s">
        <v>1</v>
      </c>
      <c r="B3" s="58" t="s">
        <v>174</v>
      </c>
      <c r="C3" s="70" t="s">
        <v>16</v>
      </c>
      <c r="D3" s="70" t="s">
        <v>17</v>
      </c>
      <c r="E3" s="70"/>
      <c r="F3" s="70" t="s">
        <v>18</v>
      </c>
      <c r="G3" s="70" t="s">
        <v>21</v>
      </c>
    </row>
    <row r="4" spans="1:7" s="55" customFormat="1" ht="35.25" customHeight="1">
      <c r="A4" s="58"/>
      <c r="B4" s="58"/>
      <c r="C4" s="70"/>
      <c r="D4" s="6" t="s">
        <v>19</v>
      </c>
      <c r="E4" s="6" t="s">
        <v>20</v>
      </c>
      <c r="F4" s="70"/>
      <c r="G4" s="70"/>
    </row>
    <row r="5" spans="1:7" ht="12.75">
      <c r="A5" s="10">
        <v>1</v>
      </c>
      <c r="B5" s="10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24" customHeight="1">
      <c r="A6" s="56" t="s">
        <v>41</v>
      </c>
      <c r="B6" s="56"/>
      <c r="C6" s="56"/>
      <c r="D6" s="56"/>
      <c r="E6" s="56"/>
      <c r="F6" s="56"/>
      <c r="G6" s="56"/>
    </row>
    <row r="7" spans="1:7" ht="18" customHeight="1">
      <c r="A7" s="4" t="s">
        <v>175</v>
      </c>
      <c r="B7" s="5" t="s">
        <v>88</v>
      </c>
      <c r="C7" s="6" t="s">
        <v>25</v>
      </c>
      <c r="D7" s="6">
        <v>14</v>
      </c>
      <c r="E7" s="6">
        <v>16</v>
      </c>
      <c r="F7" s="54">
        <v>0.17</v>
      </c>
      <c r="G7" s="54">
        <v>0.22</v>
      </c>
    </row>
    <row r="8" spans="1:7" ht="18" customHeight="1">
      <c r="A8" s="4" t="s">
        <v>176</v>
      </c>
      <c r="B8" s="5" t="s">
        <v>75</v>
      </c>
      <c r="C8" s="6" t="s">
        <v>25</v>
      </c>
      <c r="D8" s="54">
        <v>0.98</v>
      </c>
      <c r="E8" s="54">
        <v>0.98</v>
      </c>
      <c r="F8" s="54">
        <v>0.99</v>
      </c>
      <c r="G8" s="54">
        <v>0.99</v>
      </c>
    </row>
    <row r="9" spans="1:7" ht="18" customHeight="1">
      <c r="A9" s="4" t="s">
        <v>157</v>
      </c>
      <c r="B9" s="5" t="s">
        <v>76</v>
      </c>
      <c r="C9" s="6" t="s">
        <v>25</v>
      </c>
      <c r="D9" s="54">
        <v>0.2</v>
      </c>
      <c r="E9" s="54">
        <v>0.2</v>
      </c>
      <c r="F9" s="54">
        <v>0.3</v>
      </c>
      <c r="G9" s="54">
        <v>0.3</v>
      </c>
    </row>
    <row r="10" spans="1:7" ht="18" customHeight="1">
      <c r="A10" s="4" t="s">
        <v>158</v>
      </c>
      <c r="B10" s="5" t="s">
        <v>77</v>
      </c>
      <c r="C10" s="6" t="s">
        <v>43</v>
      </c>
      <c r="D10" s="28">
        <v>5.7</v>
      </c>
      <c r="E10" s="28">
        <v>5.7</v>
      </c>
      <c r="F10" s="28">
        <v>5.7</v>
      </c>
      <c r="G10" s="28">
        <v>5.7</v>
      </c>
    </row>
    <row r="11" spans="1:7" ht="17.25" customHeight="1">
      <c r="A11" s="71" t="s">
        <v>78</v>
      </c>
      <c r="B11" s="71"/>
      <c r="C11" s="71"/>
      <c r="D11" s="71"/>
      <c r="E11" s="71"/>
      <c r="F11" s="71"/>
      <c r="G11" s="71"/>
    </row>
    <row r="12" spans="1:7" ht="21" customHeight="1">
      <c r="A12" s="4" t="s">
        <v>159</v>
      </c>
      <c r="B12" s="5" t="s">
        <v>79</v>
      </c>
      <c r="C12" s="6" t="s">
        <v>43</v>
      </c>
      <c r="D12" s="6">
        <v>1.13</v>
      </c>
      <c r="E12" s="6">
        <v>1.13</v>
      </c>
      <c r="F12" s="6">
        <v>1.13</v>
      </c>
      <c r="G12" s="6">
        <v>1.13</v>
      </c>
    </row>
    <row r="13" spans="1:7" ht="21" customHeight="1">
      <c r="A13" s="4" t="s">
        <v>160</v>
      </c>
      <c r="B13" s="5" t="s">
        <v>80</v>
      </c>
      <c r="C13" s="6" t="s">
        <v>81</v>
      </c>
      <c r="D13" s="6">
        <v>450</v>
      </c>
      <c r="E13" s="6">
        <v>500</v>
      </c>
      <c r="F13" s="6">
        <v>550</v>
      </c>
      <c r="G13" s="6">
        <v>600</v>
      </c>
    </row>
    <row r="14" spans="1:7" ht="21" customHeight="1">
      <c r="A14" s="4" t="s">
        <v>161</v>
      </c>
      <c r="B14" s="5" t="s">
        <v>82</v>
      </c>
      <c r="C14" s="6" t="s">
        <v>81</v>
      </c>
      <c r="D14" s="6">
        <v>3819</v>
      </c>
      <c r="E14" s="6">
        <v>4033</v>
      </c>
      <c r="F14" s="6">
        <v>4114</v>
      </c>
      <c r="G14" s="6">
        <v>4196</v>
      </c>
    </row>
    <row r="15" spans="1:7" ht="21" customHeight="1">
      <c r="A15" s="4" t="s">
        <v>162</v>
      </c>
      <c r="B15" s="5" t="s">
        <v>83</v>
      </c>
      <c r="C15" s="6" t="s">
        <v>81</v>
      </c>
      <c r="D15" s="6">
        <v>2106</v>
      </c>
      <c r="E15" s="6">
        <v>3441</v>
      </c>
      <c r="F15" s="6">
        <v>3510</v>
      </c>
      <c r="G15" s="6">
        <v>3580</v>
      </c>
    </row>
    <row r="16" spans="1:7" ht="21" customHeight="1">
      <c r="A16" s="4" t="s">
        <v>163</v>
      </c>
      <c r="B16" s="5" t="s">
        <v>84</v>
      </c>
      <c r="C16" s="6" t="s">
        <v>25</v>
      </c>
      <c r="D16" s="6">
        <v>143</v>
      </c>
      <c r="E16" s="6">
        <v>145</v>
      </c>
      <c r="F16" s="6">
        <v>147</v>
      </c>
      <c r="G16" s="6">
        <v>150</v>
      </c>
    </row>
    <row r="17" spans="1:7" ht="21" customHeight="1">
      <c r="A17" s="4" t="s">
        <v>164</v>
      </c>
      <c r="B17" s="5" t="s">
        <v>12</v>
      </c>
      <c r="C17" s="6" t="s">
        <v>13</v>
      </c>
      <c r="D17" s="6">
        <v>852.412</v>
      </c>
      <c r="E17" s="6">
        <v>865.096</v>
      </c>
      <c r="F17" s="6">
        <v>866</v>
      </c>
      <c r="G17" s="6">
        <v>866</v>
      </c>
    </row>
    <row r="18" spans="1:7" ht="21" customHeight="1">
      <c r="A18" s="4" t="s">
        <v>165</v>
      </c>
      <c r="B18" s="5" t="s">
        <v>87</v>
      </c>
      <c r="C18" s="6" t="s">
        <v>43</v>
      </c>
      <c r="D18" s="6">
        <v>0</v>
      </c>
      <c r="E18" s="6">
        <v>1</v>
      </c>
      <c r="F18" s="6">
        <v>2</v>
      </c>
      <c r="G18" s="6">
        <v>2</v>
      </c>
    </row>
    <row r="19" spans="1:7" ht="21" customHeight="1">
      <c r="A19" s="4" t="s">
        <v>166</v>
      </c>
      <c r="B19" s="5" t="s">
        <v>85</v>
      </c>
      <c r="C19" s="6" t="s">
        <v>25</v>
      </c>
      <c r="D19" s="6">
        <v>0</v>
      </c>
      <c r="E19" s="6">
        <v>12.5</v>
      </c>
      <c r="F19" s="6">
        <v>25</v>
      </c>
      <c r="G19" s="6">
        <v>25</v>
      </c>
    </row>
    <row r="20" spans="1:7" ht="21" customHeight="1">
      <c r="A20" s="4" t="s">
        <v>167</v>
      </c>
      <c r="B20" s="5" t="s">
        <v>86</v>
      </c>
      <c r="C20" s="6" t="s">
        <v>25</v>
      </c>
      <c r="D20" s="6">
        <v>20</v>
      </c>
      <c r="E20" s="6">
        <v>20</v>
      </c>
      <c r="F20" s="6">
        <v>30</v>
      </c>
      <c r="G20" s="6">
        <v>30</v>
      </c>
    </row>
    <row r="21" spans="1:7" ht="30.75" customHeight="1">
      <c r="A21" s="4" t="s">
        <v>168</v>
      </c>
      <c r="B21" s="5" t="s">
        <v>14</v>
      </c>
      <c r="C21" s="6" t="s">
        <v>15</v>
      </c>
      <c r="D21" s="6">
        <v>0.09</v>
      </c>
      <c r="E21" s="6">
        <v>0.09</v>
      </c>
      <c r="F21" s="6">
        <v>0.09</v>
      </c>
      <c r="G21" s="6">
        <v>0.09</v>
      </c>
    </row>
    <row r="22" spans="1:7" ht="21" customHeight="1">
      <c r="A22" s="4" t="s">
        <v>169</v>
      </c>
      <c r="B22" s="5" t="s">
        <v>44</v>
      </c>
      <c r="C22" s="11" t="s">
        <v>25</v>
      </c>
      <c r="D22" s="11">
        <v>4.5</v>
      </c>
      <c r="E22" s="11">
        <v>5.5</v>
      </c>
      <c r="F22" s="6">
        <v>7</v>
      </c>
      <c r="G22" s="6">
        <v>8</v>
      </c>
    </row>
  </sheetData>
  <mergeCells count="10">
    <mergeCell ref="D1:G1"/>
    <mergeCell ref="A11:G11"/>
    <mergeCell ref="A6:G6"/>
    <mergeCell ref="G3:G4"/>
    <mergeCell ref="A2:G2"/>
    <mergeCell ref="A3:A4"/>
    <mergeCell ref="B3:B4"/>
    <mergeCell ref="C3:C4"/>
    <mergeCell ref="D3:E3"/>
    <mergeCell ref="F3:F4"/>
  </mergeCells>
  <printOptions horizontalCentered="1"/>
  <pageMargins left="0.39" right="0.39" top="1" bottom="0.4" header="0.5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9">
      <selection activeCell="C32" sqref="C32"/>
    </sheetView>
  </sheetViews>
  <sheetFormatPr defaultColWidth="9.00390625" defaultRowHeight="12.75"/>
  <cols>
    <col min="2" max="2" width="26.75390625" style="0" customWidth="1"/>
  </cols>
  <sheetData>
    <row r="1" spans="1:7" ht="66.75" customHeight="1">
      <c r="A1" s="12"/>
      <c r="B1" s="12"/>
      <c r="C1" s="12"/>
      <c r="D1" s="12"/>
      <c r="E1" s="59" t="s">
        <v>45</v>
      </c>
      <c r="F1" s="72"/>
      <c r="G1" s="72"/>
    </row>
    <row r="2" spans="1:7" ht="12.75">
      <c r="A2" s="69" t="s">
        <v>46</v>
      </c>
      <c r="B2" s="73"/>
      <c r="C2" s="73"/>
      <c r="D2" s="73"/>
      <c r="E2" s="73"/>
      <c r="F2" s="73"/>
      <c r="G2" s="73"/>
    </row>
    <row r="3" spans="1:7" ht="12.75">
      <c r="A3" s="70" t="s">
        <v>1</v>
      </c>
      <c r="B3" s="70" t="s">
        <v>2</v>
      </c>
      <c r="C3" s="70" t="s">
        <v>27</v>
      </c>
      <c r="D3" s="70" t="s">
        <v>28</v>
      </c>
      <c r="E3" s="70"/>
      <c r="F3" s="70"/>
      <c r="G3" s="70"/>
    </row>
    <row r="4" spans="1:7" ht="51">
      <c r="A4" s="70"/>
      <c r="B4" s="70"/>
      <c r="C4" s="70"/>
      <c r="D4" s="6" t="s">
        <v>29</v>
      </c>
      <c r="E4" s="6" t="s">
        <v>30</v>
      </c>
      <c r="F4" s="6" t="s">
        <v>31</v>
      </c>
      <c r="G4" s="6" t="s">
        <v>32</v>
      </c>
    </row>
    <row r="5" spans="1:7" ht="12.75">
      <c r="A5" s="9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89.25" customHeight="1">
      <c r="A6" s="74" t="s">
        <v>47</v>
      </c>
      <c r="B6" s="22" t="s">
        <v>48</v>
      </c>
      <c r="C6" s="27">
        <f>D6+E6+G6+F6</f>
        <v>1700</v>
      </c>
      <c r="D6" s="27">
        <f>D7+D8+D9+D10+D11+D12</f>
        <v>0</v>
      </c>
      <c r="E6" s="27">
        <v>850</v>
      </c>
      <c r="F6" s="27">
        <v>850</v>
      </c>
      <c r="G6" s="27">
        <f>G7+G8+G9+G10+G11+G12</f>
        <v>0</v>
      </c>
    </row>
    <row r="7" spans="1:7" ht="12.75">
      <c r="A7" s="75"/>
      <c r="B7" s="5" t="s">
        <v>35</v>
      </c>
      <c r="C7" s="28">
        <f aca="true" t="shared" si="0" ref="C7:C19">D7+E7+G7+F7</f>
        <v>0</v>
      </c>
      <c r="D7" s="15">
        <v>0</v>
      </c>
      <c r="E7" s="15">
        <v>0</v>
      </c>
      <c r="F7" s="15">
        <v>0</v>
      </c>
      <c r="G7" s="15">
        <v>0</v>
      </c>
    </row>
    <row r="8" spans="1:7" ht="12.75">
      <c r="A8" s="75"/>
      <c r="B8" s="5" t="s">
        <v>36</v>
      </c>
      <c r="C8" s="28">
        <f t="shared" si="0"/>
        <v>1700</v>
      </c>
      <c r="D8" s="15">
        <v>0</v>
      </c>
      <c r="E8" s="15">
        <v>850</v>
      </c>
      <c r="F8" s="15">
        <v>850</v>
      </c>
      <c r="G8" s="15">
        <v>0</v>
      </c>
    </row>
    <row r="9" spans="1:7" ht="12.75">
      <c r="A9" s="75"/>
      <c r="B9" s="5" t="s">
        <v>37</v>
      </c>
      <c r="C9" s="28">
        <f t="shared" si="0"/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2.75">
      <c r="A10" s="75"/>
      <c r="B10" s="5" t="s">
        <v>22</v>
      </c>
      <c r="C10" s="28">
        <f t="shared" si="0"/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2.75">
      <c r="A11" s="75"/>
      <c r="B11" s="5" t="s">
        <v>23</v>
      </c>
      <c r="C11" s="28">
        <f t="shared" si="0"/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2.75">
      <c r="A12" s="76"/>
      <c r="B12" s="5" t="s">
        <v>24</v>
      </c>
      <c r="C12" s="28">
        <f t="shared" si="0"/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ht="123" customHeight="1">
      <c r="A13" s="74" t="s">
        <v>49</v>
      </c>
      <c r="B13" s="29" t="s">
        <v>50</v>
      </c>
      <c r="C13" s="27">
        <f t="shared" si="0"/>
        <v>170</v>
      </c>
      <c r="D13" s="14">
        <f>D14+D15+D16+D17+D18+D19</f>
        <v>0</v>
      </c>
      <c r="E13" s="14">
        <f>E14+E15+E16+E17+E18+E19</f>
        <v>85</v>
      </c>
      <c r="F13" s="14">
        <f>F14+F15+F16+F17+F18+F19</f>
        <v>85</v>
      </c>
      <c r="G13" s="14">
        <f>G14+G15+G16+G17+G18+G19</f>
        <v>0</v>
      </c>
    </row>
    <row r="14" spans="1:7" ht="12.75">
      <c r="A14" s="75"/>
      <c r="B14" s="5" t="s">
        <v>35</v>
      </c>
      <c r="C14" s="28">
        <f t="shared" si="0"/>
        <v>20</v>
      </c>
      <c r="D14" s="15">
        <v>0</v>
      </c>
      <c r="E14" s="15">
        <v>10</v>
      </c>
      <c r="F14" s="15">
        <v>10</v>
      </c>
      <c r="G14" s="15">
        <v>0</v>
      </c>
    </row>
    <row r="15" spans="1:7" ht="12.75">
      <c r="A15" s="75"/>
      <c r="B15" s="5" t="s">
        <v>36</v>
      </c>
      <c r="C15" s="28">
        <f t="shared" si="0"/>
        <v>90</v>
      </c>
      <c r="D15" s="15">
        <v>0</v>
      </c>
      <c r="E15" s="15">
        <v>45</v>
      </c>
      <c r="F15" s="15">
        <v>45</v>
      </c>
      <c r="G15" s="15">
        <v>0</v>
      </c>
    </row>
    <row r="16" spans="1:7" ht="12.75">
      <c r="A16" s="75"/>
      <c r="B16" s="5" t="s">
        <v>37</v>
      </c>
      <c r="C16" s="28">
        <f t="shared" si="0"/>
        <v>60</v>
      </c>
      <c r="D16" s="15">
        <v>0</v>
      </c>
      <c r="E16" s="15">
        <v>30</v>
      </c>
      <c r="F16" s="15">
        <v>30</v>
      </c>
      <c r="G16" s="15">
        <v>0</v>
      </c>
    </row>
    <row r="17" spans="1:7" ht="12.75">
      <c r="A17" s="75"/>
      <c r="B17" s="5" t="s">
        <v>22</v>
      </c>
      <c r="C17" s="28">
        <f t="shared" si="0"/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12.75">
      <c r="A18" s="75"/>
      <c r="B18" s="5" t="s">
        <v>23</v>
      </c>
      <c r="C18" s="28">
        <f t="shared" si="0"/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2.75">
      <c r="A19" s="76"/>
      <c r="B19" s="5" t="s">
        <v>24</v>
      </c>
      <c r="C19" s="28">
        <f t="shared" si="0"/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ht="51">
      <c r="A20" s="80" t="s">
        <v>52</v>
      </c>
      <c r="B20" s="25" t="s">
        <v>11</v>
      </c>
      <c r="C20" s="19">
        <v>800</v>
      </c>
      <c r="D20" s="19">
        <v>0</v>
      </c>
      <c r="E20" s="19">
        <v>240</v>
      </c>
      <c r="F20" s="19">
        <v>560</v>
      </c>
      <c r="G20" s="19">
        <v>0</v>
      </c>
    </row>
    <row r="21" spans="1:7" ht="12.75">
      <c r="A21" s="81"/>
      <c r="B21" s="20" t="s">
        <v>35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12.75">
      <c r="A22" s="81"/>
      <c r="B22" s="20" t="s">
        <v>36</v>
      </c>
      <c r="C22" s="21">
        <v>160</v>
      </c>
      <c r="D22" s="21">
        <v>0</v>
      </c>
      <c r="E22" s="21">
        <v>0</v>
      </c>
      <c r="F22" s="21">
        <v>160</v>
      </c>
      <c r="G22" s="21">
        <v>0</v>
      </c>
    </row>
    <row r="23" spans="1:7" ht="12.75">
      <c r="A23" s="81"/>
      <c r="B23" s="20" t="s">
        <v>37</v>
      </c>
      <c r="C23" s="21">
        <v>160</v>
      </c>
      <c r="D23" s="21">
        <v>0</v>
      </c>
      <c r="E23" s="21">
        <v>0</v>
      </c>
      <c r="F23" s="21">
        <v>160</v>
      </c>
      <c r="G23" s="21">
        <v>0</v>
      </c>
    </row>
    <row r="24" spans="1:7" ht="12.75">
      <c r="A24" s="81"/>
      <c r="B24" s="20" t="s">
        <v>22</v>
      </c>
      <c r="C24" s="21">
        <v>160</v>
      </c>
      <c r="D24" s="21">
        <v>0</v>
      </c>
      <c r="E24" s="21">
        <v>80</v>
      </c>
      <c r="F24" s="21">
        <v>80</v>
      </c>
      <c r="G24" s="21">
        <v>0</v>
      </c>
    </row>
    <row r="25" spans="1:7" ht="12.75">
      <c r="A25" s="81"/>
      <c r="B25" s="20" t="s">
        <v>23</v>
      </c>
      <c r="C25" s="21">
        <v>160</v>
      </c>
      <c r="D25" s="21">
        <v>0</v>
      </c>
      <c r="E25" s="21">
        <v>80</v>
      </c>
      <c r="F25" s="21">
        <v>80</v>
      </c>
      <c r="G25" s="21">
        <v>0</v>
      </c>
    </row>
    <row r="26" spans="1:7" ht="12.75">
      <c r="A26" s="82"/>
      <c r="B26" s="20" t="s">
        <v>24</v>
      </c>
      <c r="C26" s="21">
        <v>160</v>
      </c>
      <c r="D26" s="21">
        <v>0</v>
      </c>
      <c r="E26" s="21">
        <v>80</v>
      </c>
      <c r="F26" s="21">
        <v>80</v>
      </c>
      <c r="G26" s="21">
        <v>0</v>
      </c>
    </row>
    <row r="27" spans="1:7" ht="76.5">
      <c r="A27" s="80" t="s">
        <v>53</v>
      </c>
      <c r="B27" s="25" t="s">
        <v>0</v>
      </c>
      <c r="C27" s="19">
        <f>SUM(C28:C33)</f>
        <v>7014</v>
      </c>
      <c r="D27" s="19">
        <v>0</v>
      </c>
      <c r="E27" s="19">
        <v>900</v>
      </c>
      <c r="F27" s="19">
        <f>SUM(F28:F33)</f>
        <v>5714</v>
      </c>
      <c r="G27" s="19">
        <v>0</v>
      </c>
    </row>
    <row r="28" spans="1:7" ht="12.75">
      <c r="A28" s="81"/>
      <c r="B28" s="20" t="s">
        <v>35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ht="12.75">
      <c r="A29" s="81"/>
      <c r="B29" s="20" t="s">
        <v>36</v>
      </c>
      <c r="C29" s="21">
        <v>934</v>
      </c>
      <c r="D29" s="21">
        <v>0</v>
      </c>
      <c r="E29" s="21">
        <v>0</v>
      </c>
      <c r="F29" s="21">
        <v>934</v>
      </c>
      <c r="G29" s="21">
        <v>0</v>
      </c>
    </row>
    <row r="30" spans="1:7" ht="12.75">
      <c r="A30" s="81"/>
      <c r="B30" s="20" t="s">
        <v>37</v>
      </c>
      <c r="C30" s="21">
        <v>584</v>
      </c>
      <c r="D30" s="21">
        <v>0</v>
      </c>
      <c r="E30" s="21">
        <v>0</v>
      </c>
      <c r="F30" s="21">
        <v>584</v>
      </c>
      <c r="G30" s="21">
        <v>0</v>
      </c>
    </row>
    <row r="31" spans="1:7" ht="12.75">
      <c r="A31" s="81"/>
      <c r="B31" s="20" t="s">
        <v>22</v>
      </c>
      <c r="C31" s="21">
        <f>SUM(D31:G31)</f>
        <v>1714</v>
      </c>
      <c r="D31" s="21">
        <v>0</v>
      </c>
      <c r="E31" s="21">
        <v>400</v>
      </c>
      <c r="F31" s="21">
        <v>1314</v>
      </c>
      <c r="G31" s="21">
        <v>0</v>
      </c>
    </row>
    <row r="32" spans="1:7" ht="12.75">
      <c r="A32" s="81"/>
      <c r="B32" s="20" t="s">
        <v>23</v>
      </c>
      <c r="C32" s="21">
        <v>1986</v>
      </c>
      <c r="D32" s="21">
        <v>0</v>
      </c>
      <c r="E32" s="21">
        <v>500</v>
      </c>
      <c r="F32" s="21">
        <v>1486</v>
      </c>
      <c r="G32" s="21">
        <v>0</v>
      </c>
    </row>
    <row r="33" spans="1:7" ht="12.75">
      <c r="A33" s="82"/>
      <c r="B33" s="20" t="s">
        <v>24</v>
      </c>
      <c r="C33" s="21">
        <v>1796</v>
      </c>
      <c r="D33" s="21">
        <v>0</v>
      </c>
      <c r="E33" s="21">
        <v>400</v>
      </c>
      <c r="F33" s="21">
        <v>1396</v>
      </c>
      <c r="G33" s="21">
        <v>0</v>
      </c>
    </row>
    <row r="34" spans="1:7" ht="51">
      <c r="A34" s="80" t="s">
        <v>54</v>
      </c>
      <c r="B34" s="25" t="s">
        <v>8</v>
      </c>
      <c r="C34" s="19">
        <v>12045.2</v>
      </c>
      <c r="D34" s="19">
        <v>0</v>
      </c>
      <c r="E34" s="19">
        <v>750</v>
      </c>
      <c r="F34" s="19">
        <v>11295.2</v>
      </c>
      <c r="G34" s="19">
        <v>0</v>
      </c>
    </row>
    <row r="35" spans="1:7" ht="12.75">
      <c r="A35" s="81"/>
      <c r="B35" s="20" t="s">
        <v>35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12.75">
      <c r="A36" s="81"/>
      <c r="B36" s="20" t="s">
        <v>36</v>
      </c>
      <c r="C36" s="21">
        <v>2495</v>
      </c>
      <c r="D36" s="21">
        <v>0</v>
      </c>
      <c r="E36" s="21">
        <v>0</v>
      </c>
      <c r="F36" s="21">
        <v>2495</v>
      </c>
      <c r="G36" s="21">
        <v>0</v>
      </c>
    </row>
    <row r="37" spans="1:7" ht="12.75">
      <c r="A37" s="81"/>
      <c r="B37" s="20" t="s">
        <v>37</v>
      </c>
      <c r="C37" s="21">
        <v>1496.3</v>
      </c>
      <c r="D37" s="21">
        <v>0</v>
      </c>
      <c r="E37" s="21">
        <v>0</v>
      </c>
      <c r="F37" s="21">
        <v>1496.3</v>
      </c>
      <c r="G37" s="21">
        <v>0</v>
      </c>
    </row>
    <row r="38" spans="1:7" ht="12.75">
      <c r="A38" s="81"/>
      <c r="B38" s="20" t="s">
        <v>22</v>
      </c>
      <c r="C38" s="26">
        <v>3459.1</v>
      </c>
      <c r="D38" s="21">
        <v>0</v>
      </c>
      <c r="E38" s="21">
        <v>750</v>
      </c>
      <c r="F38" s="21">
        <v>2709.1</v>
      </c>
      <c r="G38" s="21">
        <v>0</v>
      </c>
    </row>
    <row r="39" spans="1:7" ht="12.75">
      <c r="A39" s="81"/>
      <c r="B39" s="20" t="s">
        <v>23</v>
      </c>
      <c r="C39" s="21">
        <v>2353.8</v>
      </c>
      <c r="D39" s="21">
        <v>0</v>
      </c>
      <c r="E39" s="21">
        <v>0</v>
      </c>
      <c r="F39" s="21">
        <v>2353.8</v>
      </c>
      <c r="G39" s="21">
        <v>0</v>
      </c>
    </row>
    <row r="40" spans="1:7" ht="12.75">
      <c r="A40" s="82"/>
      <c r="B40" s="20" t="s">
        <v>24</v>
      </c>
      <c r="C40" s="21">
        <v>2241</v>
      </c>
      <c r="D40" s="21">
        <v>0</v>
      </c>
      <c r="E40" s="21">
        <v>0</v>
      </c>
      <c r="F40" s="21">
        <v>2241</v>
      </c>
      <c r="G40" s="21">
        <v>0</v>
      </c>
    </row>
    <row r="41" spans="1:7" ht="63.75">
      <c r="A41" s="80" t="s">
        <v>55</v>
      </c>
      <c r="B41" s="25" t="s">
        <v>10</v>
      </c>
      <c r="C41" s="14">
        <v>2500</v>
      </c>
      <c r="D41" s="14">
        <f>D42+D43+D44+D45+D46+D47</f>
        <v>0</v>
      </c>
      <c r="E41" s="19">
        <v>1250</v>
      </c>
      <c r="F41" s="19">
        <v>1250</v>
      </c>
      <c r="G41" s="14">
        <f>G42+G43+G44+G45+G46+G47</f>
        <v>0</v>
      </c>
    </row>
    <row r="42" spans="1:7" ht="12.75">
      <c r="A42" s="81"/>
      <c r="B42" s="5" t="s">
        <v>35</v>
      </c>
      <c r="C42" s="15">
        <v>0</v>
      </c>
      <c r="D42" s="21">
        <v>0</v>
      </c>
      <c r="E42" s="21">
        <v>0</v>
      </c>
      <c r="F42" s="21">
        <v>0</v>
      </c>
      <c r="G42" s="21">
        <v>0</v>
      </c>
    </row>
    <row r="43" spans="1:7" ht="12.75">
      <c r="A43" s="81"/>
      <c r="B43" s="5" t="s">
        <v>36</v>
      </c>
      <c r="C43" s="15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12.75">
      <c r="A44" s="81"/>
      <c r="B44" s="5" t="s">
        <v>37</v>
      </c>
      <c r="C44" s="15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2.75">
      <c r="A45" s="81"/>
      <c r="B45" s="5" t="s">
        <v>22</v>
      </c>
      <c r="C45" s="15">
        <v>2500</v>
      </c>
      <c r="D45" s="21">
        <v>0</v>
      </c>
      <c r="E45" s="21">
        <v>1250</v>
      </c>
      <c r="F45" s="21">
        <v>1250</v>
      </c>
      <c r="G45" s="21">
        <v>0</v>
      </c>
    </row>
    <row r="46" spans="1:7" ht="12.75">
      <c r="A46" s="81"/>
      <c r="B46" s="5" t="s">
        <v>23</v>
      </c>
      <c r="C46" s="15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12.75">
      <c r="A47" s="82"/>
      <c r="B47" s="5" t="s">
        <v>24</v>
      </c>
      <c r="C47" s="15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51">
      <c r="A48" s="80" t="s">
        <v>56</v>
      </c>
      <c r="B48" s="25" t="s">
        <v>9</v>
      </c>
      <c r="C48" s="14">
        <v>120</v>
      </c>
      <c r="D48" s="14">
        <f>D49+D50+D51+D52+D53+D54</f>
        <v>0</v>
      </c>
      <c r="E48" s="19">
        <v>35</v>
      </c>
      <c r="F48" s="19">
        <v>85</v>
      </c>
      <c r="G48" s="14">
        <f>G49+G50+G51+G52+G53+G54</f>
        <v>0</v>
      </c>
    </row>
    <row r="49" spans="1:7" ht="12.75">
      <c r="A49" s="81"/>
      <c r="B49" s="5" t="s">
        <v>35</v>
      </c>
      <c r="C49" s="15">
        <v>50</v>
      </c>
      <c r="D49" s="21">
        <v>0</v>
      </c>
      <c r="E49" s="21">
        <v>0</v>
      </c>
      <c r="F49" s="21">
        <v>50</v>
      </c>
      <c r="G49" s="21">
        <v>0</v>
      </c>
    </row>
    <row r="50" spans="1:7" ht="12.75">
      <c r="A50" s="81"/>
      <c r="B50" s="5" t="s">
        <v>36</v>
      </c>
      <c r="C50" s="15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2.75">
      <c r="A51" s="81"/>
      <c r="B51" s="5" t="s">
        <v>37</v>
      </c>
      <c r="C51" s="15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12.75">
      <c r="A52" s="81"/>
      <c r="B52" s="5" t="s">
        <v>22</v>
      </c>
      <c r="C52" s="15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ht="12.75">
      <c r="A53" s="81"/>
      <c r="B53" s="5" t="s">
        <v>23</v>
      </c>
      <c r="C53" s="15">
        <v>70</v>
      </c>
      <c r="D53" s="21">
        <v>0</v>
      </c>
      <c r="E53" s="21">
        <v>35</v>
      </c>
      <c r="F53" s="21">
        <v>35</v>
      </c>
      <c r="G53" s="21">
        <v>0</v>
      </c>
    </row>
    <row r="54" spans="1:7" ht="12.75">
      <c r="A54" s="82"/>
      <c r="B54" s="5" t="s">
        <v>24</v>
      </c>
      <c r="C54" s="15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12.75">
      <c r="A55" s="77"/>
      <c r="B55" s="17" t="s">
        <v>51</v>
      </c>
      <c r="C55" s="30">
        <f>C6+C13+C20+C27+C34+C41+C48</f>
        <v>24349.2</v>
      </c>
      <c r="D55" s="30">
        <f>D6+D13+D20+D27+D34+D41+D48</f>
        <v>0</v>
      </c>
      <c r="E55" s="30">
        <f>E6+E13+E20+E27+E34+E41+E48</f>
        <v>4110</v>
      </c>
      <c r="F55" s="30">
        <f>F6+F13+F20+F27+F34+F41+F48</f>
        <v>19839.2</v>
      </c>
      <c r="G55" s="30">
        <f>G6+G13+G20+G27+G34+G41+G48</f>
        <v>0</v>
      </c>
    </row>
    <row r="56" spans="1:7" ht="12.75">
      <c r="A56" s="78"/>
      <c r="B56" s="17" t="s">
        <v>35</v>
      </c>
      <c r="C56" s="30">
        <f aca="true" t="shared" si="1" ref="C56:C61">C7+C14+C21+C28+C35+C42+C49</f>
        <v>70</v>
      </c>
      <c r="D56" s="30">
        <v>0</v>
      </c>
      <c r="E56" s="30">
        <f aca="true" t="shared" si="2" ref="E56:F61">E7+E14+E21+E28+E35+E42+E49</f>
        <v>10</v>
      </c>
      <c r="F56" s="30">
        <f t="shared" si="2"/>
        <v>60</v>
      </c>
      <c r="G56" s="30">
        <f aca="true" t="shared" si="3" ref="G56:G61">G7+G14</f>
        <v>0</v>
      </c>
    </row>
    <row r="57" spans="1:7" ht="12.75">
      <c r="A57" s="78"/>
      <c r="B57" s="17" t="s">
        <v>36</v>
      </c>
      <c r="C57" s="30">
        <f t="shared" si="1"/>
        <v>5379</v>
      </c>
      <c r="D57" s="30">
        <f>D8+D15</f>
        <v>0</v>
      </c>
      <c r="E57" s="30">
        <f t="shared" si="2"/>
        <v>895</v>
      </c>
      <c r="F57" s="30">
        <f t="shared" si="2"/>
        <v>4484</v>
      </c>
      <c r="G57" s="30">
        <f t="shared" si="3"/>
        <v>0</v>
      </c>
    </row>
    <row r="58" spans="1:7" ht="12.75">
      <c r="A58" s="78"/>
      <c r="B58" s="17" t="s">
        <v>37</v>
      </c>
      <c r="C58" s="30">
        <f t="shared" si="1"/>
        <v>2300.3</v>
      </c>
      <c r="D58" s="30">
        <f>D9+D16</f>
        <v>0</v>
      </c>
      <c r="E58" s="30">
        <f t="shared" si="2"/>
        <v>30</v>
      </c>
      <c r="F58" s="30">
        <f t="shared" si="2"/>
        <v>2270.3</v>
      </c>
      <c r="G58" s="30">
        <f t="shared" si="3"/>
        <v>0</v>
      </c>
    </row>
    <row r="59" spans="1:7" ht="12.75">
      <c r="A59" s="78"/>
      <c r="B59" s="17" t="s">
        <v>22</v>
      </c>
      <c r="C59" s="30">
        <f t="shared" si="1"/>
        <v>7833.1</v>
      </c>
      <c r="D59" s="30">
        <f>D10+D17</f>
        <v>0</v>
      </c>
      <c r="E59" s="30">
        <f t="shared" si="2"/>
        <v>2480</v>
      </c>
      <c r="F59" s="30">
        <f t="shared" si="2"/>
        <v>5353.1</v>
      </c>
      <c r="G59" s="30">
        <f t="shared" si="3"/>
        <v>0</v>
      </c>
    </row>
    <row r="60" spans="1:7" ht="12.75">
      <c r="A60" s="78"/>
      <c r="B60" s="17" t="s">
        <v>23</v>
      </c>
      <c r="C60" s="30">
        <f t="shared" si="1"/>
        <v>4569.8</v>
      </c>
      <c r="D60" s="30">
        <f>D11+D18</f>
        <v>0</v>
      </c>
      <c r="E60" s="30">
        <f t="shared" si="2"/>
        <v>615</v>
      </c>
      <c r="F60" s="30">
        <f t="shared" si="2"/>
        <v>3954.8</v>
      </c>
      <c r="G60" s="30">
        <f t="shared" si="3"/>
        <v>0</v>
      </c>
    </row>
    <row r="61" spans="1:7" ht="12.75">
      <c r="A61" s="79"/>
      <c r="B61" s="17" t="s">
        <v>24</v>
      </c>
      <c r="C61" s="30">
        <f t="shared" si="1"/>
        <v>4197</v>
      </c>
      <c r="D61" s="30">
        <f>D12+D19</f>
        <v>0</v>
      </c>
      <c r="E61" s="30">
        <f t="shared" si="2"/>
        <v>480</v>
      </c>
      <c r="F61" s="30">
        <f t="shared" si="2"/>
        <v>3717</v>
      </c>
      <c r="G61" s="30">
        <f t="shared" si="3"/>
        <v>0</v>
      </c>
    </row>
  </sheetData>
  <mergeCells count="14">
    <mergeCell ref="A6:A12"/>
    <mergeCell ref="A13:A19"/>
    <mergeCell ref="A55:A61"/>
    <mergeCell ref="A20:A26"/>
    <mergeCell ref="A27:A33"/>
    <mergeCell ref="A34:A40"/>
    <mergeCell ref="A48:A54"/>
    <mergeCell ref="A41:A47"/>
    <mergeCell ref="E1:G1"/>
    <mergeCell ref="A2:G2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B1">
      <selection activeCell="C51" sqref="C51"/>
    </sheetView>
  </sheetViews>
  <sheetFormatPr defaultColWidth="9.00390625" defaultRowHeight="12.75"/>
  <cols>
    <col min="2" max="2" width="46.75390625" style="0" customWidth="1"/>
    <col min="3" max="3" width="10.25390625" style="0" bestFit="1" customWidth="1"/>
    <col min="4" max="4" width="12.25390625" style="0" bestFit="1" customWidth="1"/>
  </cols>
  <sheetData>
    <row r="1" spans="1:7" ht="62.25" customHeight="1">
      <c r="A1" s="31"/>
      <c r="B1" s="3"/>
      <c r="C1" s="3"/>
      <c r="D1" s="3"/>
      <c r="E1" s="83" t="s">
        <v>58</v>
      </c>
      <c r="F1" s="83"/>
      <c r="G1" s="83"/>
    </row>
    <row r="2" spans="1:7" ht="12.75">
      <c r="A2" s="84" t="s">
        <v>59</v>
      </c>
      <c r="B2" s="84"/>
      <c r="C2" s="84"/>
      <c r="D2" s="84"/>
      <c r="E2" s="84"/>
      <c r="F2" s="84"/>
      <c r="G2" s="84"/>
    </row>
    <row r="3" spans="1:7" ht="12.75">
      <c r="A3" s="70" t="s">
        <v>1</v>
      </c>
      <c r="B3" s="70" t="s">
        <v>2</v>
      </c>
      <c r="C3" s="70" t="s">
        <v>60</v>
      </c>
      <c r="D3" s="70" t="s">
        <v>28</v>
      </c>
      <c r="E3" s="70"/>
      <c r="F3" s="70"/>
      <c r="G3" s="70"/>
    </row>
    <row r="4" spans="1:7" ht="51">
      <c r="A4" s="70"/>
      <c r="B4" s="70"/>
      <c r="C4" s="70"/>
      <c r="D4" s="6" t="s">
        <v>29</v>
      </c>
      <c r="E4" s="6" t="s">
        <v>30</v>
      </c>
      <c r="F4" s="6" t="s">
        <v>31</v>
      </c>
      <c r="G4" s="6" t="s">
        <v>61</v>
      </c>
    </row>
    <row r="5" spans="1:7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12.75">
      <c r="A6" s="85" t="s">
        <v>62</v>
      </c>
      <c r="B6" s="85"/>
      <c r="C6" s="85"/>
      <c r="D6" s="85"/>
      <c r="E6" s="85"/>
      <c r="F6" s="85"/>
      <c r="G6" s="85"/>
    </row>
    <row r="7" spans="1:7" ht="12.75">
      <c r="A7" s="86" t="s">
        <v>63</v>
      </c>
      <c r="B7" s="87"/>
      <c r="C7" s="32"/>
      <c r="D7" s="32"/>
      <c r="E7" s="32"/>
      <c r="F7" s="32"/>
      <c r="G7" s="32"/>
    </row>
    <row r="8" spans="1:7" ht="124.5" customHeight="1">
      <c r="A8" s="88" t="s">
        <v>64</v>
      </c>
      <c r="B8" s="33" t="s">
        <v>65</v>
      </c>
      <c r="C8" s="36">
        <f>SUM(C9:C14)</f>
        <v>24349.2</v>
      </c>
      <c r="D8" s="36">
        <f>SUM(D9:D14)</f>
        <v>0</v>
      </c>
      <c r="E8" s="36">
        <f>SUM(E9:E14)</f>
        <v>4510</v>
      </c>
      <c r="F8" s="36">
        <f>SUM(F9:F14)</f>
        <v>19839.2</v>
      </c>
      <c r="G8" s="36">
        <f>SUM(G9:G14)</f>
        <v>0</v>
      </c>
    </row>
    <row r="9" spans="1:7" ht="12.75">
      <c r="A9" s="89"/>
      <c r="B9" s="34" t="s">
        <v>18</v>
      </c>
      <c r="C9" s="32">
        <v>70</v>
      </c>
      <c r="D9" s="21">
        <v>0</v>
      </c>
      <c r="E9" s="21">
        <v>10</v>
      </c>
      <c r="F9" s="21">
        <v>60</v>
      </c>
      <c r="G9" s="21">
        <v>0</v>
      </c>
    </row>
    <row r="10" spans="1:7" ht="12.75">
      <c r="A10" s="89"/>
      <c r="B10" s="34" t="s">
        <v>21</v>
      </c>
      <c r="C10" s="32">
        <v>5379</v>
      </c>
      <c r="D10" s="21">
        <v>0</v>
      </c>
      <c r="E10" s="21">
        <v>895</v>
      </c>
      <c r="F10" s="21">
        <v>4484</v>
      </c>
      <c r="G10" s="21">
        <v>0</v>
      </c>
    </row>
    <row r="11" spans="1:7" ht="12.75">
      <c r="A11" s="89"/>
      <c r="B11" s="34" t="s">
        <v>40</v>
      </c>
      <c r="C11" s="32">
        <v>2300.3</v>
      </c>
      <c r="D11" s="21">
        <v>0</v>
      </c>
      <c r="E11" s="21">
        <v>30</v>
      </c>
      <c r="F11" s="21">
        <v>2270.3</v>
      </c>
      <c r="G11" s="21">
        <v>0</v>
      </c>
    </row>
    <row r="12" spans="1:7" ht="12.75">
      <c r="A12" s="89"/>
      <c r="B12" s="34" t="s">
        <v>22</v>
      </c>
      <c r="C12" s="32">
        <v>7833.1</v>
      </c>
      <c r="D12" s="21">
        <v>0</v>
      </c>
      <c r="E12" s="21">
        <v>2480</v>
      </c>
      <c r="F12" s="21">
        <v>5353.1</v>
      </c>
      <c r="G12" s="21">
        <v>0</v>
      </c>
    </row>
    <row r="13" spans="1:7" ht="12.75">
      <c r="A13" s="89"/>
      <c r="B13" s="34" t="s">
        <v>23</v>
      </c>
      <c r="C13" s="32">
        <v>4569.8</v>
      </c>
      <c r="D13" s="21">
        <v>0</v>
      </c>
      <c r="E13" s="21">
        <v>615</v>
      </c>
      <c r="F13" s="21">
        <v>3954.8</v>
      </c>
      <c r="G13" s="21">
        <v>0</v>
      </c>
    </row>
    <row r="14" spans="1:7" ht="12.75">
      <c r="A14" s="90"/>
      <c r="B14" s="34" t="s">
        <v>24</v>
      </c>
      <c r="C14" s="32">
        <v>4197</v>
      </c>
      <c r="D14" s="21">
        <v>0</v>
      </c>
      <c r="E14" s="21">
        <v>480</v>
      </c>
      <c r="F14" s="21">
        <v>3717</v>
      </c>
      <c r="G14" s="21">
        <v>0</v>
      </c>
    </row>
    <row r="15" spans="1:7" ht="74.25" customHeight="1">
      <c r="A15" s="88" t="s">
        <v>66</v>
      </c>
      <c r="B15" s="33" t="s">
        <v>67</v>
      </c>
      <c r="C15" s="36">
        <f>SUM(C16:C21)</f>
        <v>2424.7999999999997</v>
      </c>
      <c r="D15" s="36">
        <f>SUM(D16:D21)</f>
        <v>0</v>
      </c>
      <c r="E15" s="36">
        <f>SUM(E16:E21)</f>
        <v>1000</v>
      </c>
      <c r="F15" s="36">
        <f>SUM(F16:F21)</f>
        <v>1424.8000000000002</v>
      </c>
      <c r="G15" s="36">
        <f>SUM(G16:G21)</f>
        <v>0</v>
      </c>
    </row>
    <row r="16" spans="1:7" ht="12.75">
      <c r="A16" s="89"/>
      <c r="B16" s="34" t="s">
        <v>18</v>
      </c>
      <c r="C16" s="32">
        <v>1120</v>
      </c>
      <c r="D16" s="21">
        <v>0</v>
      </c>
      <c r="E16" s="21">
        <v>1000</v>
      </c>
      <c r="F16" s="21">
        <v>120</v>
      </c>
      <c r="G16" s="21">
        <v>0</v>
      </c>
    </row>
    <row r="17" spans="1:7" ht="12.75">
      <c r="A17" s="89"/>
      <c r="B17" s="34" t="s">
        <v>21</v>
      </c>
      <c r="C17" s="32">
        <v>161.6</v>
      </c>
      <c r="D17" s="21">
        <v>0</v>
      </c>
      <c r="E17" s="21">
        <v>0</v>
      </c>
      <c r="F17" s="21">
        <v>161.6</v>
      </c>
      <c r="G17" s="21">
        <v>0</v>
      </c>
    </row>
    <row r="18" spans="1:7" ht="12.75">
      <c r="A18" s="89"/>
      <c r="B18" s="34" t="s">
        <v>40</v>
      </c>
      <c r="C18" s="32">
        <v>196.1</v>
      </c>
      <c r="D18" s="21">
        <v>0</v>
      </c>
      <c r="E18" s="21">
        <v>0</v>
      </c>
      <c r="F18" s="21">
        <v>196.1</v>
      </c>
      <c r="G18" s="21">
        <v>0</v>
      </c>
    </row>
    <row r="19" spans="1:7" ht="12.75">
      <c r="A19" s="89"/>
      <c r="B19" s="34" t="s">
        <v>22</v>
      </c>
      <c r="C19" s="32">
        <v>258.7</v>
      </c>
      <c r="D19" s="21">
        <v>0</v>
      </c>
      <c r="E19" s="21">
        <v>0</v>
      </c>
      <c r="F19" s="21">
        <v>258.7</v>
      </c>
      <c r="G19" s="21">
        <v>0</v>
      </c>
    </row>
    <row r="20" spans="1:7" ht="12.75">
      <c r="A20" s="89"/>
      <c r="B20" s="34" t="s">
        <v>23</v>
      </c>
      <c r="C20" s="32">
        <v>314</v>
      </c>
      <c r="D20" s="21">
        <v>0</v>
      </c>
      <c r="E20" s="21">
        <v>0</v>
      </c>
      <c r="F20" s="21">
        <v>314</v>
      </c>
      <c r="G20" s="21">
        <v>0</v>
      </c>
    </row>
    <row r="21" spans="1:7" ht="13.5" customHeight="1">
      <c r="A21" s="90"/>
      <c r="B21" s="34" t="s">
        <v>24</v>
      </c>
      <c r="C21" s="32">
        <v>374.4</v>
      </c>
      <c r="D21" s="21">
        <v>0</v>
      </c>
      <c r="E21" s="21">
        <v>0</v>
      </c>
      <c r="F21" s="21">
        <v>374.4</v>
      </c>
      <c r="G21" s="21">
        <v>0</v>
      </c>
    </row>
    <row r="22" spans="1:7" ht="77.25" customHeight="1">
      <c r="A22" s="88" t="s">
        <v>68</v>
      </c>
      <c r="B22" s="35" t="s">
        <v>69</v>
      </c>
      <c r="C22" s="36">
        <f>SUM(C23:C28)</f>
        <v>58335.59999999999</v>
      </c>
      <c r="D22" s="36">
        <f>SUM(D23:D28)</f>
        <v>1781.1</v>
      </c>
      <c r="E22" s="36">
        <f>SUM(E23:E28)</f>
        <v>825.3</v>
      </c>
      <c r="F22" s="36">
        <f>SUM(F23:F28)</f>
        <v>48904.2</v>
      </c>
      <c r="G22" s="36">
        <f>SUM(G23:G28)</f>
        <v>6825</v>
      </c>
    </row>
    <row r="23" spans="1:7" ht="12.75">
      <c r="A23" s="89"/>
      <c r="B23" s="34" t="s">
        <v>18</v>
      </c>
      <c r="C23" s="32">
        <v>4690.8</v>
      </c>
      <c r="D23" s="21">
        <v>515.1</v>
      </c>
      <c r="E23" s="21">
        <v>210</v>
      </c>
      <c r="F23" s="21">
        <v>3935.7</v>
      </c>
      <c r="G23" s="21">
        <v>30</v>
      </c>
    </row>
    <row r="24" spans="1:7" ht="12.75">
      <c r="A24" s="89"/>
      <c r="B24" s="34" t="s">
        <v>21</v>
      </c>
      <c r="C24" s="32">
        <v>10074.8</v>
      </c>
      <c r="D24" s="21">
        <v>593.5</v>
      </c>
      <c r="E24" s="21">
        <v>269.3</v>
      </c>
      <c r="F24" s="21">
        <v>8409.2</v>
      </c>
      <c r="G24" s="21">
        <v>802.8</v>
      </c>
    </row>
    <row r="25" spans="1:7" ht="12.75">
      <c r="A25" s="89"/>
      <c r="B25" s="34" t="s">
        <v>40</v>
      </c>
      <c r="C25" s="32">
        <v>10544.3</v>
      </c>
      <c r="D25" s="21">
        <v>672.5</v>
      </c>
      <c r="E25" s="21">
        <v>346</v>
      </c>
      <c r="F25" s="21">
        <v>8285.2</v>
      </c>
      <c r="G25" s="21">
        <v>1240.6</v>
      </c>
    </row>
    <row r="26" spans="1:7" ht="12.75">
      <c r="A26" s="89"/>
      <c r="B26" s="34" t="s">
        <v>22</v>
      </c>
      <c r="C26" s="32">
        <v>10360.3</v>
      </c>
      <c r="D26" s="21">
        <v>0</v>
      </c>
      <c r="E26" s="21">
        <v>0</v>
      </c>
      <c r="F26" s="21">
        <v>8869.7</v>
      </c>
      <c r="G26" s="21">
        <v>1490.6</v>
      </c>
    </row>
    <row r="27" spans="1:7" ht="12.75">
      <c r="A27" s="89"/>
      <c r="B27" s="34" t="s">
        <v>23</v>
      </c>
      <c r="C27" s="32">
        <v>11002.6</v>
      </c>
      <c r="D27" s="21">
        <v>0</v>
      </c>
      <c r="E27" s="21">
        <v>0</v>
      </c>
      <c r="F27" s="21">
        <v>9419.6</v>
      </c>
      <c r="G27" s="21">
        <v>1583</v>
      </c>
    </row>
    <row r="28" spans="1:7" ht="12.75">
      <c r="A28" s="90"/>
      <c r="B28" s="34" t="s">
        <v>24</v>
      </c>
      <c r="C28" s="32">
        <v>11662.8</v>
      </c>
      <c r="D28" s="21">
        <v>0</v>
      </c>
      <c r="E28" s="21">
        <v>0</v>
      </c>
      <c r="F28" s="21">
        <v>9984.8</v>
      </c>
      <c r="G28" s="21">
        <v>1678</v>
      </c>
    </row>
    <row r="29" spans="1:7" ht="96" customHeight="1">
      <c r="A29" s="88" t="s">
        <v>70</v>
      </c>
      <c r="B29" s="33" t="s">
        <v>71</v>
      </c>
      <c r="C29" s="36">
        <f>SUM(C30:C35)</f>
        <v>192125.90000000002</v>
      </c>
      <c r="D29" s="36">
        <f>SUM(D30:D35)</f>
        <v>155459</v>
      </c>
      <c r="E29" s="36">
        <f>SUM(E30:E35)</f>
        <v>0</v>
      </c>
      <c r="F29" s="36">
        <f>SUM(F30:F35)</f>
        <v>33645.9</v>
      </c>
      <c r="G29" s="36">
        <f>SUM(G30:G35)</f>
        <v>3021</v>
      </c>
    </row>
    <row r="30" spans="1:7" ht="12.75">
      <c r="A30" s="89"/>
      <c r="B30" s="37" t="s">
        <v>18</v>
      </c>
      <c r="C30" s="32">
        <f aca="true" t="shared" si="0" ref="C30:C35">SUM(D30:G30)</f>
        <v>19232.5</v>
      </c>
      <c r="D30" s="21">
        <v>15600</v>
      </c>
      <c r="E30" s="21">
        <v>0</v>
      </c>
      <c r="F30" s="21">
        <v>3286.8</v>
      </c>
      <c r="G30" s="21">
        <v>345.7</v>
      </c>
    </row>
    <row r="31" spans="1:7" ht="12.75">
      <c r="A31" s="89"/>
      <c r="B31" s="37" t="s">
        <v>21</v>
      </c>
      <c r="C31" s="32">
        <f t="shared" si="0"/>
        <v>29683.8</v>
      </c>
      <c r="D31" s="21">
        <v>22214</v>
      </c>
      <c r="E31" s="21">
        <v>0</v>
      </c>
      <c r="F31" s="21">
        <v>7058.6</v>
      </c>
      <c r="G31" s="21">
        <v>411.2</v>
      </c>
    </row>
    <row r="32" spans="1:7" ht="12.75">
      <c r="A32" s="89"/>
      <c r="B32" s="37" t="s">
        <v>40</v>
      </c>
      <c r="C32" s="32">
        <f t="shared" si="0"/>
        <v>31276.5</v>
      </c>
      <c r="D32" s="21">
        <v>24912.3</v>
      </c>
      <c r="E32" s="21">
        <v>0</v>
      </c>
      <c r="F32" s="21">
        <v>5880.1</v>
      </c>
      <c r="G32" s="21">
        <v>484.1</v>
      </c>
    </row>
    <row r="33" spans="1:7" ht="12.75">
      <c r="A33" s="89"/>
      <c r="B33" s="37" t="s">
        <v>22</v>
      </c>
      <c r="C33" s="32">
        <f t="shared" si="0"/>
        <v>32285.7</v>
      </c>
      <c r="D33" s="21">
        <v>26012.9</v>
      </c>
      <c r="E33" s="21">
        <v>0</v>
      </c>
      <c r="F33" s="21">
        <v>5705.1</v>
      </c>
      <c r="G33" s="21">
        <v>567.7</v>
      </c>
    </row>
    <row r="34" spans="1:7" ht="12.75">
      <c r="A34" s="89"/>
      <c r="B34" s="37" t="s">
        <v>23</v>
      </c>
      <c r="C34" s="32">
        <f t="shared" si="0"/>
        <v>38133.2</v>
      </c>
      <c r="D34" s="21">
        <v>31661.4</v>
      </c>
      <c r="E34" s="21">
        <v>0</v>
      </c>
      <c r="F34" s="21">
        <v>5877.6</v>
      </c>
      <c r="G34" s="21">
        <v>594.2</v>
      </c>
    </row>
    <row r="35" spans="1:7" ht="12.75">
      <c r="A35" s="90"/>
      <c r="B35" s="37" t="s">
        <v>24</v>
      </c>
      <c r="C35" s="32">
        <f t="shared" si="0"/>
        <v>41514.2</v>
      </c>
      <c r="D35" s="21">
        <v>35058.4</v>
      </c>
      <c r="E35" s="21">
        <v>0</v>
      </c>
      <c r="F35" s="21">
        <v>5837.7</v>
      </c>
      <c r="G35" s="21">
        <v>618.1</v>
      </c>
    </row>
    <row r="36" spans="1:7" ht="105" customHeight="1">
      <c r="A36" s="88" t="s">
        <v>72</v>
      </c>
      <c r="B36" s="33" t="s">
        <v>73</v>
      </c>
      <c r="C36" s="36">
        <f>SUM(C37:C42)</f>
        <v>730650</v>
      </c>
      <c r="D36" s="36">
        <f>SUM(D37:D42)</f>
        <v>0</v>
      </c>
      <c r="E36" s="36">
        <f>SUM(E37:E42)</f>
        <v>0</v>
      </c>
      <c r="F36" s="36">
        <f>SUM(F37:F42)</f>
        <v>730650</v>
      </c>
      <c r="G36" s="36">
        <f>SUM(G37:G42)</f>
        <v>0</v>
      </c>
    </row>
    <row r="37" spans="1:7" ht="12.75">
      <c r="A37" s="89"/>
      <c r="B37" s="37" t="s">
        <v>18</v>
      </c>
      <c r="C37" s="32">
        <f aca="true" t="shared" si="1" ref="C37:C42">D37+E37+F37+G37</f>
        <v>105867.6</v>
      </c>
      <c r="D37" s="21">
        <v>0</v>
      </c>
      <c r="E37" s="21">
        <v>0</v>
      </c>
      <c r="F37" s="38">
        <v>105867.6</v>
      </c>
      <c r="G37" s="21">
        <v>0</v>
      </c>
    </row>
    <row r="38" spans="1:7" ht="12.75">
      <c r="A38" s="89"/>
      <c r="B38" s="37" t="s">
        <v>21</v>
      </c>
      <c r="C38" s="32">
        <f t="shared" si="1"/>
        <v>112431.3</v>
      </c>
      <c r="D38" s="21">
        <v>0</v>
      </c>
      <c r="E38" s="21">
        <v>0</v>
      </c>
      <c r="F38" s="38">
        <v>112431.3</v>
      </c>
      <c r="G38" s="21">
        <v>0</v>
      </c>
    </row>
    <row r="39" spans="1:7" ht="12.75">
      <c r="A39" s="89"/>
      <c r="B39" s="37" t="s">
        <v>40</v>
      </c>
      <c r="C39" s="32">
        <f t="shared" si="1"/>
        <v>118839.8</v>
      </c>
      <c r="D39" s="21">
        <v>0</v>
      </c>
      <c r="E39" s="21">
        <v>0</v>
      </c>
      <c r="F39" s="38">
        <v>118839.8</v>
      </c>
      <c r="G39" s="21">
        <v>0</v>
      </c>
    </row>
    <row r="40" spans="1:7" ht="12.75">
      <c r="A40" s="89"/>
      <c r="B40" s="37" t="s">
        <v>22</v>
      </c>
      <c r="C40" s="32">
        <f t="shared" si="1"/>
        <v>124663</v>
      </c>
      <c r="D40" s="21">
        <v>0</v>
      </c>
      <c r="E40" s="21">
        <v>0</v>
      </c>
      <c r="F40" s="38">
        <v>124663</v>
      </c>
      <c r="G40" s="21">
        <v>0</v>
      </c>
    </row>
    <row r="41" spans="1:7" ht="12.75">
      <c r="A41" s="89"/>
      <c r="B41" s="37" t="s">
        <v>23</v>
      </c>
      <c r="C41" s="32">
        <f t="shared" si="1"/>
        <v>131145.5</v>
      </c>
      <c r="D41" s="21">
        <v>0</v>
      </c>
      <c r="E41" s="21">
        <v>0</v>
      </c>
      <c r="F41" s="38">
        <v>131145.5</v>
      </c>
      <c r="G41" s="21">
        <v>0</v>
      </c>
    </row>
    <row r="42" spans="1:7" ht="12.75">
      <c r="A42" s="90"/>
      <c r="B42" s="37" t="s">
        <v>24</v>
      </c>
      <c r="C42" s="32">
        <f t="shared" si="1"/>
        <v>137702.8</v>
      </c>
      <c r="D42" s="21">
        <v>0</v>
      </c>
      <c r="E42" s="21">
        <v>0</v>
      </c>
      <c r="F42" s="38">
        <v>137702.8</v>
      </c>
      <c r="G42" s="21">
        <v>0</v>
      </c>
    </row>
    <row r="43" spans="1:7" ht="12.75">
      <c r="A43" s="77"/>
      <c r="B43" s="23" t="s">
        <v>74</v>
      </c>
      <c r="C43" s="18">
        <f aca="true" t="shared" si="2" ref="C43:G49">C8+C15+C22+C29+C36</f>
        <v>1007885.5</v>
      </c>
      <c r="D43" s="18">
        <f t="shared" si="2"/>
        <v>157240.1</v>
      </c>
      <c r="E43" s="18">
        <f t="shared" si="2"/>
        <v>6335.3</v>
      </c>
      <c r="F43" s="18">
        <f t="shared" si="2"/>
        <v>834464.1</v>
      </c>
      <c r="G43" s="18">
        <f t="shared" si="2"/>
        <v>9846</v>
      </c>
    </row>
    <row r="44" spans="1:7" ht="12.75">
      <c r="A44" s="78"/>
      <c r="B44" s="23" t="s">
        <v>18</v>
      </c>
      <c r="C44" s="18">
        <f t="shared" si="2"/>
        <v>130980.90000000001</v>
      </c>
      <c r="D44" s="18">
        <f t="shared" si="2"/>
        <v>16115.1</v>
      </c>
      <c r="E44" s="18">
        <f t="shared" si="2"/>
        <v>1220</v>
      </c>
      <c r="F44" s="18">
        <f t="shared" si="2"/>
        <v>113270.1</v>
      </c>
      <c r="G44" s="18">
        <f t="shared" si="2"/>
        <v>375.7</v>
      </c>
    </row>
    <row r="45" spans="1:7" ht="12.75">
      <c r="A45" s="78"/>
      <c r="B45" s="23" t="s">
        <v>21</v>
      </c>
      <c r="C45" s="18">
        <f t="shared" si="2"/>
        <v>157730.5</v>
      </c>
      <c r="D45" s="18">
        <f t="shared" si="2"/>
        <v>22807.5</v>
      </c>
      <c r="E45" s="18">
        <f t="shared" si="2"/>
        <v>1164.3</v>
      </c>
      <c r="F45" s="18">
        <f t="shared" si="2"/>
        <v>132544.7</v>
      </c>
      <c r="G45" s="18">
        <f t="shared" si="2"/>
        <v>1214</v>
      </c>
    </row>
    <row r="46" spans="1:7" ht="12.75">
      <c r="A46" s="78"/>
      <c r="B46" s="23" t="s">
        <v>40</v>
      </c>
      <c r="C46" s="18">
        <f t="shared" si="2"/>
        <v>163157</v>
      </c>
      <c r="D46" s="18">
        <f t="shared" si="2"/>
        <v>25584.8</v>
      </c>
      <c r="E46" s="18">
        <f t="shared" si="2"/>
        <v>376</v>
      </c>
      <c r="F46" s="18">
        <f t="shared" si="2"/>
        <v>135471.5</v>
      </c>
      <c r="G46" s="18">
        <f t="shared" si="2"/>
        <v>1724.6999999999998</v>
      </c>
    </row>
    <row r="47" spans="1:7" ht="12.75">
      <c r="A47" s="78"/>
      <c r="B47" s="23" t="s">
        <v>22</v>
      </c>
      <c r="C47" s="18">
        <f t="shared" si="2"/>
        <v>175400.8</v>
      </c>
      <c r="D47" s="18">
        <f t="shared" si="2"/>
        <v>26012.9</v>
      </c>
      <c r="E47" s="18">
        <f t="shared" si="2"/>
        <v>2480</v>
      </c>
      <c r="F47" s="18">
        <f t="shared" si="2"/>
        <v>144849.6</v>
      </c>
      <c r="G47" s="18">
        <f t="shared" si="2"/>
        <v>2058.3</v>
      </c>
    </row>
    <row r="48" spans="1:7" ht="12.75">
      <c r="A48" s="78"/>
      <c r="B48" s="23" t="s">
        <v>23</v>
      </c>
      <c r="C48" s="18">
        <f t="shared" si="2"/>
        <v>185165.1</v>
      </c>
      <c r="D48" s="18">
        <f t="shared" si="2"/>
        <v>31661.4</v>
      </c>
      <c r="E48" s="18">
        <f t="shared" si="2"/>
        <v>615</v>
      </c>
      <c r="F48" s="18">
        <f t="shared" si="2"/>
        <v>150711.5</v>
      </c>
      <c r="G48" s="18">
        <f t="shared" si="2"/>
        <v>2177.2</v>
      </c>
    </row>
    <row r="49" spans="1:7" ht="12.75">
      <c r="A49" s="79"/>
      <c r="B49" s="23" t="s">
        <v>24</v>
      </c>
      <c r="C49" s="18">
        <f t="shared" si="2"/>
        <v>195451.19999999998</v>
      </c>
      <c r="D49" s="18">
        <f t="shared" si="2"/>
        <v>35058.4</v>
      </c>
      <c r="E49" s="18">
        <f t="shared" si="2"/>
        <v>480</v>
      </c>
      <c r="F49" s="18">
        <f t="shared" si="2"/>
        <v>157616.69999999998</v>
      </c>
      <c r="G49" s="18">
        <f t="shared" si="2"/>
        <v>2296.1</v>
      </c>
    </row>
  </sheetData>
  <mergeCells count="14">
    <mergeCell ref="A22:A28"/>
    <mergeCell ref="A29:A35"/>
    <mergeCell ref="A36:A42"/>
    <mergeCell ref="A43:A49"/>
    <mergeCell ref="A6:G6"/>
    <mergeCell ref="A7:B7"/>
    <mergeCell ref="A8:A14"/>
    <mergeCell ref="A15:A21"/>
    <mergeCell ref="E1:G1"/>
    <mergeCell ref="A2:G2"/>
    <mergeCell ref="A3:A4"/>
    <mergeCell ref="B3:B4"/>
    <mergeCell ref="C3:C4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3">
      <selection activeCell="C3" sqref="C3:C4"/>
    </sheetView>
  </sheetViews>
  <sheetFormatPr defaultColWidth="9.00390625" defaultRowHeight="12.75"/>
  <cols>
    <col min="2" max="2" width="31.625" style="0" customWidth="1"/>
  </cols>
  <sheetData>
    <row r="1" spans="1:7" ht="70.5" customHeight="1">
      <c r="A1" s="12"/>
      <c r="B1" s="12"/>
      <c r="C1" s="12"/>
      <c r="D1" s="12"/>
      <c r="E1" s="91" t="s">
        <v>57</v>
      </c>
      <c r="F1" s="91"/>
      <c r="G1" s="91"/>
    </row>
    <row r="2" spans="1:7" ht="12.75">
      <c r="A2" s="84" t="s">
        <v>26</v>
      </c>
      <c r="B2" s="92"/>
      <c r="C2" s="92"/>
      <c r="D2" s="92"/>
      <c r="E2" s="92"/>
      <c r="F2" s="92"/>
      <c r="G2" s="92"/>
    </row>
    <row r="3" spans="1:7" ht="12.75">
      <c r="A3" s="70" t="s">
        <v>1</v>
      </c>
      <c r="B3" s="70" t="s">
        <v>2</v>
      </c>
      <c r="C3" s="70" t="s">
        <v>27</v>
      </c>
      <c r="D3" s="70" t="s">
        <v>28</v>
      </c>
      <c r="E3" s="70"/>
      <c r="F3" s="70"/>
      <c r="G3" s="70"/>
    </row>
    <row r="4" spans="1:7" ht="57.75" customHeight="1">
      <c r="A4" s="70"/>
      <c r="B4" s="70"/>
      <c r="C4" s="70"/>
      <c r="D4" s="6" t="s">
        <v>29</v>
      </c>
      <c r="E4" s="6" t="s">
        <v>30</v>
      </c>
      <c r="F4" s="6" t="s">
        <v>31</v>
      </c>
      <c r="G4" s="6" t="s">
        <v>32</v>
      </c>
    </row>
    <row r="5" spans="1:7" ht="12.75">
      <c r="A5" s="9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51">
      <c r="A6" s="74" t="s">
        <v>33</v>
      </c>
      <c r="B6" s="13" t="s">
        <v>34</v>
      </c>
      <c r="C6" s="14">
        <f>D6+E6+F6+G6</f>
        <v>2424.8</v>
      </c>
      <c r="D6" s="14">
        <f>D7+D8+D9+D10+D11+D12</f>
        <v>0</v>
      </c>
      <c r="E6" s="14">
        <f>E7+E8+E9+E10+E11+E12</f>
        <v>1000</v>
      </c>
      <c r="F6" s="14">
        <f>F7+F8+F9+F10+F11+F12</f>
        <v>1424.8000000000002</v>
      </c>
      <c r="G6" s="14">
        <f>G7+G8+G9+G10+G11+G12</f>
        <v>0</v>
      </c>
    </row>
    <row r="7" spans="1:7" ht="12.75">
      <c r="A7" s="93"/>
      <c r="B7" s="5" t="s">
        <v>35</v>
      </c>
      <c r="C7" s="15">
        <f aca="true" t="shared" si="0" ref="C7:C12">D7+E7+F7+G7</f>
        <v>1120</v>
      </c>
      <c r="D7" s="16">
        <v>0</v>
      </c>
      <c r="E7" s="16">
        <v>1000</v>
      </c>
      <c r="F7" s="15">
        <v>120</v>
      </c>
      <c r="G7" s="16">
        <v>0</v>
      </c>
    </row>
    <row r="8" spans="1:7" ht="12.75">
      <c r="A8" s="93"/>
      <c r="B8" s="5" t="s">
        <v>36</v>
      </c>
      <c r="C8" s="15">
        <f t="shared" si="0"/>
        <v>161.6</v>
      </c>
      <c r="D8" s="16">
        <v>0</v>
      </c>
      <c r="E8" s="16">
        <v>0</v>
      </c>
      <c r="F8" s="15">
        <v>161.6</v>
      </c>
      <c r="G8" s="16">
        <v>0</v>
      </c>
    </row>
    <row r="9" spans="1:7" ht="12.75">
      <c r="A9" s="93"/>
      <c r="B9" s="5" t="s">
        <v>37</v>
      </c>
      <c r="C9" s="15">
        <f t="shared" si="0"/>
        <v>196.1</v>
      </c>
      <c r="D9" s="15">
        <v>0</v>
      </c>
      <c r="E9" s="15">
        <v>0</v>
      </c>
      <c r="F9" s="15">
        <v>196.1</v>
      </c>
      <c r="G9" s="15">
        <v>0</v>
      </c>
    </row>
    <row r="10" spans="1:7" ht="12" customHeight="1">
      <c r="A10" s="93"/>
      <c r="B10" s="5" t="s">
        <v>22</v>
      </c>
      <c r="C10" s="15">
        <f t="shared" si="0"/>
        <v>258.7</v>
      </c>
      <c r="D10" s="15">
        <v>0</v>
      </c>
      <c r="E10" s="15">
        <v>0</v>
      </c>
      <c r="F10" s="15">
        <v>258.7</v>
      </c>
      <c r="G10" s="15">
        <v>0</v>
      </c>
    </row>
    <row r="11" spans="1:7" ht="12.75">
      <c r="A11" s="93"/>
      <c r="B11" s="5" t="s">
        <v>23</v>
      </c>
      <c r="C11" s="15">
        <f t="shared" si="0"/>
        <v>314</v>
      </c>
      <c r="D11" s="15">
        <v>0</v>
      </c>
      <c r="E11" s="15">
        <v>0</v>
      </c>
      <c r="F11" s="15">
        <v>314</v>
      </c>
      <c r="G11" s="15">
        <v>0</v>
      </c>
    </row>
    <row r="12" spans="1:7" ht="12.75">
      <c r="A12" s="94"/>
      <c r="B12" s="5" t="s">
        <v>24</v>
      </c>
      <c r="C12" s="15">
        <f t="shared" si="0"/>
        <v>374.4</v>
      </c>
      <c r="D12" s="15">
        <v>0</v>
      </c>
      <c r="E12" s="15">
        <v>0</v>
      </c>
      <c r="F12" s="15">
        <v>374.4</v>
      </c>
      <c r="G12" s="15">
        <v>0</v>
      </c>
    </row>
    <row r="13" spans="1:7" ht="12.75">
      <c r="A13" s="77"/>
      <c r="B13" s="17" t="s">
        <v>38</v>
      </c>
      <c r="C13" s="18">
        <f aca="true" t="shared" si="1" ref="C13:G19">C6</f>
        <v>2424.8</v>
      </c>
      <c r="D13" s="18">
        <f t="shared" si="1"/>
        <v>0</v>
      </c>
      <c r="E13" s="18">
        <f t="shared" si="1"/>
        <v>1000</v>
      </c>
      <c r="F13" s="18">
        <f t="shared" si="1"/>
        <v>1424.8000000000002</v>
      </c>
      <c r="G13" s="18">
        <f t="shared" si="1"/>
        <v>0</v>
      </c>
    </row>
    <row r="14" spans="1:7" ht="12.75">
      <c r="A14" s="78"/>
      <c r="B14" s="17" t="s">
        <v>35</v>
      </c>
      <c r="C14" s="18">
        <f t="shared" si="1"/>
        <v>1120</v>
      </c>
      <c r="D14" s="18">
        <f t="shared" si="1"/>
        <v>0</v>
      </c>
      <c r="E14" s="18">
        <f t="shared" si="1"/>
        <v>1000</v>
      </c>
      <c r="F14" s="18">
        <f t="shared" si="1"/>
        <v>120</v>
      </c>
      <c r="G14" s="18">
        <f t="shared" si="1"/>
        <v>0</v>
      </c>
    </row>
    <row r="15" spans="1:7" ht="12.75">
      <c r="A15" s="78"/>
      <c r="B15" s="17" t="s">
        <v>36</v>
      </c>
      <c r="C15" s="18">
        <f t="shared" si="1"/>
        <v>161.6</v>
      </c>
      <c r="D15" s="18">
        <f t="shared" si="1"/>
        <v>0</v>
      </c>
      <c r="E15" s="18">
        <f t="shared" si="1"/>
        <v>0</v>
      </c>
      <c r="F15" s="18">
        <f t="shared" si="1"/>
        <v>161.6</v>
      </c>
      <c r="G15" s="18">
        <f t="shared" si="1"/>
        <v>0</v>
      </c>
    </row>
    <row r="16" spans="1:7" ht="12.75">
      <c r="A16" s="78"/>
      <c r="B16" s="17" t="s">
        <v>37</v>
      </c>
      <c r="C16" s="18">
        <f t="shared" si="1"/>
        <v>196.1</v>
      </c>
      <c r="D16" s="18">
        <f t="shared" si="1"/>
        <v>0</v>
      </c>
      <c r="E16" s="18">
        <f t="shared" si="1"/>
        <v>0</v>
      </c>
      <c r="F16" s="18">
        <f t="shared" si="1"/>
        <v>196.1</v>
      </c>
      <c r="G16" s="18">
        <f t="shared" si="1"/>
        <v>0</v>
      </c>
    </row>
    <row r="17" spans="1:7" ht="12.75">
      <c r="A17" s="78"/>
      <c r="B17" s="17" t="s">
        <v>22</v>
      </c>
      <c r="C17" s="18">
        <f t="shared" si="1"/>
        <v>258.7</v>
      </c>
      <c r="D17" s="18">
        <f t="shared" si="1"/>
        <v>0</v>
      </c>
      <c r="E17" s="18">
        <f t="shared" si="1"/>
        <v>0</v>
      </c>
      <c r="F17" s="18">
        <f t="shared" si="1"/>
        <v>258.7</v>
      </c>
      <c r="G17" s="18">
        <f t="shared" si="1"/>
        <v>0</v>
      </c>
    </row>
    <row r="18" spans="1:7" ht="12.75">
      <c r="A18" s="78"/>
      <c r="B18" s="17" t="s">
        <v>23</v>
      </c>
      <c r="C18" s="18">
        <f t="shared" si="1"/>
        <v>314</v>
      </c>
      <c r="D18" s="18">
        <f t="shared" si="1"/>
        <v>0</v>
      </c>
      <c r="E18" s="18">
        <f t="shared" si="1"/>
        <v>0</v>
      </c>
      <c r="F18" s="18">
        <f t="shared" si="1"/>
        <v>314</v>
      </c>
      <c r="G18" s="18">
        <f t="shared" si="1"/>
        <v>0</v>
      </c>
    </row>
    <row r="19" spans="1:7" ht="12.75">
      <c r="A19" s="79"/>
      <c r="B19" s="17" t="s">
        <v>24</v>
      </c>
      <c r="C19" s="18">
        <f t="shared" si="1"/>
        <v>374.4</v>
      </c>
      <c r="D19" s="18">
        <f t="shared" si="1"/>
        <v>0</v>
      </c>
      <c r="E19" s="18">
        <f t="shared" si="1"/>
        <v>0</v>
      </c>
      <c r="F19" s="18">
        <f t="shared" si="1"/>
        <v>374.4</v>
      </c>
      <c r="G19" s="18">
        <f t="shared" si="1"/>
        <v>0</v>
      </c>
    </row>
  </sheetData>
  <mergeCells count="8">
    <mergeCell ref="A13:A19"/>
    <mergeCell ref="E1:G1"/>
    <mergeCell ref="A2:G2"/>
    <mergeCell ref="A3:A4"/>
    <mergeCell ref="B3:B4"/>
    <mergeCell ref="C3:C4"/>
    <mergeCell ref="D3:G3"/>
    <mergeCell ref="A6:A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Kulesh</dc:creator>
  <cp:keywords/>
  <dc:description/>
  <cp:lastModifiedBy>Butova_O</cp:lastModifiedBy>
  <cp:lastPrinted>2007-11-02T06:31:35Z</cp:lastPrinted>
  <dcterms:created xsi:type="dcterms:W3CDTF">2007-04-24T02:23:23Z</dcterms:created>
  <dcterms:modified xsi:type="dcterms:W3CDTF">2007-12-03T04:57:01Z</dcterms:modified>
  <cp:category/>
  <cp:version/>
  <cp:contentType/>
  <cp:contentStatus/>
</cp:coreProperties>
</file>