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<sst xmlns="http://schemas.openxmlformats.org/spreadsheetml/2006/main" count="1012" uniqueCount="205">
  <si>
    <t>Приложение № 3</t>
  </si>
  <si>
    <t>к решению Совета депутатов</t>
  </si>
  <si>
    <t>ПЛАН</t>
  </si>
  <si>
    <t>бюджета ЗАТО Железногорск</t>
  </si>
  <si>
    <t>на 2008 год</t>
  </si>
  <si>
    <t>тыс.руб.</t>
  </si>
  <si>
    <t>№  строки</t>
  </si>
  <si>
    <t>Код бюджетной классификации</t>
  </si>
  <si>
    <t>2009 год</t>
  </si>
  <si>
    <t>2010 год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</si>
  <si>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</si>
  <si>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</si>
  <si>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</si>
  <si>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</si>
  <si>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</si>
  <si>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</si>
  <si>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</si>
  <si>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</si>
  <si>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кода поступлений в бюджет,</t>
  </si>
  <si>
    <t>группы, подгруппы, статьи, подстатьи,</t>
  </si>
  <si>
    <t>План</t>
  </si>
  <si>
    <t xml:space="preserve">элемента, программы (подпрограммы), кода </t>
  </si>
  <si>
    <t>экономической классификации доходов</t>
  </si>
  <si>
    <t>Согласовано</t>
  </si>
  <si>
    <t>Проект</t>
  </si>
  <si>
    <t>Отклонение</t>
  </si>
  <si>
    <t>в ДП</t>
  </si>
  <si>
    <t xml:space="preserve">на 2009 </t>
  </si>
  <si>
    <t>(+,-)</t>
  </si>
  <si>
    <t xml:space="preserve">на 2010 </t>
  </si>
  <si>
    <t>000</t>
  </si>
  <si>
    <t>1</t>
  </si>
  <si>
    <t>00</t>
  </si>
  <si>
    <t>0000</t>
  </si>
  <si>
    <t>ДОХОДЫ</t>
  </si>
  <si>
    <t>НАЛОГОВЫЕ  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</si>
  <si>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</si>
  <si>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</si>
  <si>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</si>
  <si>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</si>
  <si>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</si>
  <si>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</si>
  <si>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</si>
  <si>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</si>
  <si>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 лиц</t>
  </si>
  <si>
    <t>010</t>
  </si>
  <si>
    <t>Налог на доходы физических лиц с доходов, полученных в виде дивидендов от долевого участия в деятельности организаций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</si>
  <si>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</si>
  <si>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</si>
  <si>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</si>
  <si>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</si>
  <si>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</si>
  <si>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</si>
  <si>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030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</si>
  <si>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</si>
  <si>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</si>
  <si>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</si>
  <si>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05</t>
  </si>
  <si>
    <t>НАЛОГИ  НА  СОВОКУПНЫЙ  ДОХОД</t>
  </si>
  <si>
    <t>Единый налог на вмененный доход  для отдельных видов деятельности</t>
  </si>
  <si>
    <t>03</t>
  </si>
  <si>
    <t>Единый сельскохозяйственный налог</t>
  </si>
  <si>
    <t>06</t>
  </si>
  <si>
    <t>НАЛОГИ  НА  ИМУЩЕСТВО</t>
  </si>
  <si>
    <t>04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</si>
  <si>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</si>
  <si>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Земельный налог</t>
  </si>
  <si>
    <t>Земельный налог, взимаемый по ставкам, установленным в сооттветствии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</si>
  <si>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</si>
  <si>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</si>
  <si>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</si>
  <si>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</si>
  <si>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188</t>
  </si>
  <si>
    <t>07</t>
  </si>
  <si>
    <t>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</si>
  <si>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</si>
  <si>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009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</si>
  <si>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</si>
  <si>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</si>
  <si>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</si>
  <si>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</si>
  <si>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</si>
  <si>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050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</si>
  <si>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</si>
  <si>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</si>
  <si>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</si>
  <si>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</si>
  <si>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НЕНАЛОГОВЫЕ  ДОХОДЫ</t>
  </si>
  <si>
    <t>11</t>
  </si>
  <si>
    <t>ДОХОДЫ  ОТ  ИСПОЛЬЗОВАНИЯ ИМУЩЕСТВА, НАХОДЯЩЕГОСЯ В ГОСУДАРСТВЕННОЙ И МУНИЦИПАЛЬНОЙ СОБСТВЕННОСТИ</t>
  </si>
  <si>
    <t>162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</si>
  <si>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</si>
  <si>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дивидендов, принадлежащим городским округам</t>
  </si>
  <si>
    <t>091</t>
  </si>
  <si>
    <t>4601</t>
  </si>
  <si>
    <t>Проценты, полученные от предоставления бюджетных кредитов внутри страны за счет средств бюджетов городских окhгугов</t>
  </si>
  <si>
    <t>Доходы, получаемые в виде арендной либо иной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</si>
  <si>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</si>
  <si>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024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</si>
  <si>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</si>
  <si>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</si>
  <si>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</si>
  <si>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</si>
  <si>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</si>
  <si>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</si>
  <si>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</si>
  <si>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</si>
  <si>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</si>
  <si>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</si>
  <si>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</si>
  <si>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</si>
  <si>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</si>
  <si>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076</t>
  </si>
  <si>
    <t>0200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</si>
  <si>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</si>
  <si>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</si>
  <si>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0300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</si>
  <si>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</si>
  <si>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0400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</si>
  <si>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</si>
  <si>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14</t>
  </si>
  <si>
    <t>ДОХОДЫ ОТ ПРОДАЖИ МАТЕРИАЛЬНЫХ И НЕМАТЕРИАЛЬНЫХ АКТИВОВ</t>
  </si>
  <si>
    <t>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</si>
  <si>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</si>
  <si>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</si>
  <si>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033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</si>
  <si>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</si>
  <si>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</si>
  <si>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</si>
  <si>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</t>
  </si>
  <si>
    <t>АДМИНИСТРАТИВНЫЕ  ПЛАТЕЖИ И  СБОРЫ</t>
  </si>
  <si>
    <t>Платежи, взимаемые организациями городских округов за выполнение определенных функций</t>
  </si>
  <si>
    <t>16</t>
  </si>
  <si>
    <t>ШТРАФЫ, САНКЦИИ, ВОЗМЕЩЕНИЕ УЩЕРБА</t>
  </si>
  <si>
    <t>Денежные взыскания (штрафы) за нарушения законодательства о налогах и сборах</t>
  </si>
  <si>
    <t>Денежные взыскания (штрафы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</si>
  <si>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</si>
  <si>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</si>
  <si>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30</t>
  </si>
  <si>
    <t>Денежные взыскания (штрафы) за административные правонарушения в области дорожного движения</t>
  </si>
  <si>
    <t>90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</si>
  <si>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</si>
  <si>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</si>
  <si>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ПРОЧИЕ НЕНАЛОГОВЫЕ ДОХОДЫ</t>
  </si>
  <si>
    <t>100</t>
  </si>
  <si>
    <t>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</si>
  <si>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</si>
  <si>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</si>
  <si>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</t>
  </si>
  <si>
    <t>БЕЗВОЗМЕЗДНЫЕ ПОСТУПЛЕНИЯ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</si>
  <si>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</si>
  <si>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</si>
  <si>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</si>
  <si>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городских округов на выравнивание бюджетной обеспеченности</t>
  </si>
  <si>
    <t>007</t>
  </si>
  <si>
    <t>Дотации бюджетам закрытых административно - 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</si>
  <si>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</si>
  <si>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008</t>
  </si>
  <si>
    <t>Субсидии бюджетам, направляемые в 2008 году  на реализацию мероприятий, предусмотренных краевой целевой программой,"Обеспечение жильем молодых семей" на 2006-2008 годы, утвержденной Законом края от 25.04.2006 № 18-4702</t>
  </si>
  <si>
    <t>075</t>
  </si>
  <si>
    <t xml:space="preserve">Субсидии бюджетам закрытых административно-территориальных образований на развитие и поддержку социальной и инженерной  инфраструктуры </t>
  </si>
  <si>
    <t>999</t>
  </si>
  <si>
    <t>Субсидии бюджетам, направляемые в 2008 году на осуществление капитального ремонта гидротехнических сооружений, находящихся в муниципальной собственности</t>
  </si>
  <si>
    <t>Субсидии бюджетам, направляемые в 2008 году за счет средств федерального бюджета на комплектование книжных фондов библиотек муниципальных образований края</t>
  </si>
  <si>
    <t xml:space="preserve">Субсидии на реализацию краевой целевой программы "Реализация социально-экологических мероприятий в зоне наблюдения ФГУП ГХК на период 2007-2009 годы", утвержденной Законом края от 08.12.2006 № 20-5450 </t>
  </si>
  <si>
    <t>Субсидии на приобретение специального оборудования для археологического клуба "Юный археолог" на базе МУК "МВЦ г.Железногорска"</t>
  </si>
  <si>
    <t>Субсидии на приобретение автотранспорта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</si>
  <si>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</si>
  <si>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граждан, установленных законодательством РФ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</si>
  <si>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</si>
  <si>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</si>
  <si>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013</t>
  </si>
  <si>
    <t xml:space="preserve"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</si>
  <si>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</si>
  <si>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 с учетом их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</si>
  <si>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</si>
  <si>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</t>
  </si>
  <si>
    <t xml:space="preserve"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 </t>
  </si>
  <si>
    <t xml:space="preserve">Субвенции бюджетам, направляемые в 2008 году на реализацию Закона края по предоставлению дополнительных мер социальной поддержки членов семей военнослужащих, погибших при исполнении обязанностей военной службы </t>
  </si>
  <si>
    <t xml:space="preserve">Субвенции бюджетам, направляемые в 2008 году на реализацию Закона края от 20.12.2005 № 17-4271 на доплату к пенсии по случаю потери кормильца детям военнослужащих, погибших (умерших) в период прохождения военной службы </t>
  </si>
  <si>
    <t xml:space="preserve">Субвенции бюджетам, направляемые в 2008 году на реализацию Закона края от 27.12.2005 № 17-4381 на предоставление мер социальной поддержки ветеранов,  за исключением льгот по оплате жилья и коммунальных услуг </t>
  </si>
  <si>
    <t xml:space="preserve"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</t>
  </si>
  <si>
    <t>Субвенции бюджетам, направляемые в 2008 году на реализацию Закона края от 25.01.2007 № 21-5725 на организацию круглосуточного приема, содержания, выхаживания и воспитания детей в возрасте до четырех лет, оставшихся без попечения родителей или других законных представителей</t>
  </si>
  <si>
    <t>Субвенции бюджетам, направляемые в 2008 году на реализацию Закона края от 27.12.2005 № 17-4379 на обеспечение содержания в МДОУ (группах) детей без взимания родительской платы</t>
  </si>
  <si>
    <t>Субвенции бюджетам, направляемые в 2008 году на реализацию Закона края от 27.12.2005 № 17-4377 на обеспечение питанием детей, обучающихся в МОУ без взимания платы</t>
  </si>
  <si>
    <t>Субвенции бюджетам, направляемые в 2008 году на реализацию Закона края от 20.12.2005 № 17-4269 на обеспечению детей первого и второго года жизни специальными молочными продуктами детского питания</t>
  </si>
  <si>
    <t xml:space="preserve">Субвенции бюджетам, направляемые в 2008 году на реализацию Закона края от 26.12.2006 № 21-5589 на создание и обеспечение деятельности комиссий по делам несовершеннолетних и защите их прав </t>
  </si>
  <si>
    <t>Субвенции бюджетам, направляемые в 2008 году на реализацию Закона края от 20.12.2005 № 17-4312 по социальному обслуживанию населения</t>
  </si>
  <si>
    <t>Субвенции  бюджетам, направляемые в 2008 году на реализацию Закона края от 20.12.2005 № 17-4294 по организации деятельности органов управления системой социальной защиты населения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</si>
  <si>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</t>
  </si>
  <si>
    <t xml:space="preserve">Субвенции бюджетам, направляемые в 2008 году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№17-4395 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</si>
  <si>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гражданам, находящимся в трудной жизненной ситуации</t>
  </si>
  <si>
    <t xml:space="preserve">Субвенции бюджетам, направляемые в 2008 году на реализацию Закона края на оказание единовременной адресной материальной помощи обратившимся одиноким пенсионерам и одиноким супружеским парам на текущий ремонт жилья </t>
  </si>
  <si>
    <t xml:space="preserve">Субвенции бюджетам, направляемые в 2008 году на реализацию Закона края от 26.12.2006 № 21-5677 на ежемесячную денежную выплату на проезд детей школьного возраста в размере 70 рублей </t>
  </si>
  <si>
    <t>Субвенции бюджетам, направляемые в 2008 году на реализацию Закона края от 26.12.2006 № 21-5677 на выплату ежегодного пособия на ребенка школьного возраста в размере 1000 рублей</t>
  </si>
  <si>
    <t>Субвенции бюджетам, направляемые в 2008 году на реализацию Закона края от 26.12.2006 № 21-5677 на ежемесячную денежную выплату семьям с детьми, в которых родители инвалиды в размере 1000 рублей</t>
  </si>
  <si>
    <t xml:space="preserve">Субвенции бюджетам, направляемые в 2008 году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реализующих основные общеобразовательные программы </t>
  </si>
  <si>
    <t>Субвенции бюджетам, направляемые в 2008 году на реализацию Закона края для обеспечения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 (910)</t>
  </si>
  <si>
    <t>Субвенции бюджетам, направляемые в 2008 году на реализацию Закона края по организации и осуществлению деятельности по опеке и попечительству в отношении несовершеннолетних</t>
  </si>
  <si>
    <t>Иные межбюджетные трансферты</t>
  </si>
  <si>
    <t>005</t>
  </si>
  <si>
    <t>Средства, передаваемые бюджетам городских округов на переселение граждан из закрытых административно - территориальных образований</t>
  </si>
  <si>
    <t>ИТОГО  ДОХОДОВ :</t>
  </si>
  <si>
    <t>Средства, передаваемые бюджетам городских округов на обеспечение равного с МВД РФ повышения денежного довольcтвия сотрудникам и заработной платы работникам подразделений милиции общественной безопасности и социальных выплат</t>
  </si>
  <si>
    <t>от 06.12.2007 № 35-242Р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</si>
</sst>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\ _р_._-;\-* #,##0.0\ _р_._-;_-* &quot;-&quot;??\ _р_._-;_-@_-"/>
    <numFmt numFmtId="165" formatCode="_-* #,##0.000\ _р_._-;\-* #,##0.000\ _р_._-;_-* &quot;-&quot;??\ _р_._-;_-@_-"/>
    <numFmt numFmtId="166" formatCode="_-* #,##0.00\ _р_._-;\-* #,##0.00\ _р_._-;_-* &quot;-&quot;??\ _р_._-;_-@_-"/>
    <numFmt numFmtId="167" formatCode="_-* #,##0.0_р_._-;\-* #,##0.0_р_._-;_-* &quot;-&quot;?_р_._-;_-@_-"/>
  </numFmts>
  <fonts count="12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sz val="10"/>
      <color indexed="16"/>
      <name val="Times New Roman Cyr"/>
      <family val="1"/>
    </font>
    <font>
      <b/>
      <i/>
      <sz val="12"/>
      <color indexed="16"/>
      <name val="Times New Roman Cyr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2" borderId="0" xfId="17" applyFont="1" applyFill="1" applyAlignment="1">
      <alignment horizontal="center"/>
      <protection/>
    </xf>
    <xf numFmtId="0" fontId="2" fillId="2" borderId="1" xfId="17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2" fillId="2" borderId="2" xfId="17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4" xfId="17" applyFont="1" applyFill="1" applyBorder="1" applyAlignment="1">
      <alignment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4" fillId="0" borderId="10" xfId="17" applyFont="1" applyFill="1" applyBorder="1" applyAlignment="1">
      <alignment horizontal="center"/>
      <protection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3" borderId="0" xfId="17" applyFont="1" applyFill="1" applyBorder="1" applyAlignment="1">
      <alignment horizontal="center"/>
      <protection/>
    </xf>
    <xf numFmtId="164" fontId="4" fillId="2" borderId="2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22" xfId="17" applyFont="1" applyBorder="1" applyAlignment="1">
      <alignment vertical="top" wrapText="1"/>
      <protection/>
    </xf>
    <xf numFmtId="164" fontId="1" fillId="0" borderId="23" xfId="19" applyNumberFormat="1" applyFont="1" applyBorder="1" applyAlignment="1">
      <alignment/>
    </xf>
    <xf numFmtId="164" fontId="1" fillId="0" borderId="24" xfId="19" applyNumberFormat="1" applyFont="1" applyBorder="1" applyAlignment="1">
      <alignment/>
    </xf>
    <xf numFmtId="164" fontId="1" fillId="2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5" fillId="0" borderId="22" xfId="17" applyFont="1" applyBorder="1" applyAlignment="1">
      <alignment vertical="top" wrapText="1"/>
      <protection/>
    </xf>
    <xf numFmtId="0" fontId="1" fillId="0" borderId="25" xfId="0" applyFont="1" applyBorder="1" applyAlignment="1">
      <alignment horizontal="center" vertical="top"/>
    </xf>
    <xf numFmtId="0" fontId="1" fillId="0" borderId="26" xfId="17" applyFont="1" applyBorder="1" applyAlignment="1">
      <alignment vertical="top" wrapText="1"/>
      <protection/>
    </xf>
    <xf numFmtId="164" fontId="1" fillId="0" borderId="27" xfId="19" applyNumberFormat="1" applyFont="1" applyFill="1" applyBorder="1" applyAlignment="1">
      <alignment/>
    </xf>
    <xf numFmtId="164" fontId="1" fillId="0" borderId="28" xfId="19" applyNumberFormat="1" applyFont="1" applyBorder="1" applyAlignment="1">
      <alignment/>
    </xf>
    <xf numFmtId="164" fontId="1" fillId="0" borderId="27" xfId="19" applyNumberFormat="1" applyFont="1" applyBorder="1" applyAlignment="1">
      <alignment/>
    </xf>
    <xf numFmtId="0" fontId="1" fillId="0" borderId="29" xfId="0" applyFont="1" applyBorder="1" applyAlignment="1">
      <alignment horizontal="center" vertical="top"/>
    </xf>
    <xf numFmtId="0" fontId="1" fillId="0" borderId="22" xfId="17" applyFont="1" applyBorder="1" applyAlignment="1">
      <alignment vertical="top" wrapText="1"/>
      <protection/>
    </xf>
    <xf numFmtId="164" fontId="1" fillId="0" borderId="23" xfId="19" applyNumberFormat="1" applyFont="1" applyFill="1" applyBorder="1" applyAlignment="1">
      <alignment/>
    </xf>
    <xf numFmtId="164" fontId="1" fillId="0" borderId="24" xfId="19" applyNumberFormat="1" applyFont="1" applyFill="1" applyBorder="1" applyAlignment="1">
      <alignment/>
    </xf>
    <xf numFmtId="164" fontId="1" fillId="4" borderId="23" xfId="19" applyNumberFormat="1" applyFont="1" applyFill="1" applyBorder="1" applyAlignment="1">
      <alignment/>
    </xf>
    <xf numFmtId="164" fontId="1" fillId="4" borderId="23" xfId="0" applyNumberFormat="1" applyFont="1" applyFill="1" applyBorder="1" applyAlignment="1">
      <alignment/>
    </xf>
    <xf numFmtId="164" fontId="4" fillId="4" borderId="23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0" fontId="1" fillId="0" borderId="22" xfId="17" applyFont="1" applyFill="1" applyBorder="1" applyAlignment="1">
      <alignment vertical="top" wrapText="1"/>
      <protection/>
    </xf>
    <xf numFmtId="164" fontId="1" fillId="2" borderId="23" xfId="19" applyNumberFormat="1" applyFont="1" applyFill="1" applyBorder="1" applyAlignment="1">
      <alignment/>
    </xf>
    <xf numFmtId="164" fontId="1" fillId="2" borderId="24" xfId="19" applyNumberFormat="1" applyFont="1" applyFill="1" applyBorder="1" applyAlignment="1">
      <alignment/>
    </xf>
    <xf numFmtId="164" fontId="1" fillId="0" borderId="28" xfId="19" applyNumberFormat="1" applyFont="1" applyFill="1" applyBorder="1" applyAlignment="1">
      <alignment/>
    </xf>
    <xf numFmtId="0" fontId="2" fillId="0" borderId="26" xfId="17" applyFont="1" applyBorder="1" applyAlignment="1">
      <alignment vertical="top" wrapText="1"/>
      <protection/>
    </xf>
    <xf numFmtId="0" fontId="2" fillId="3" borderId="22" xfId="17" applyFont="1" applyFill="1" applyBorder="1" applyAlignment="1">
      <alignment horizontal="center" vertical="top" wrapText="1"/>
      <protection/>
    </xf>
    <xf numFmtId="164" fontId="4" fillId="0" borderId="23" xfId="19" applyNumberFormat="1" applyFont="1" applyBorder="1" applyAlignment="1">
      <alignment/>
    </xf>
    <xf numFmtId="164" fontId="4" fillId="0" borderId="24" xfId="19" applyNumberFormat="1" applyFont="1" applyBorder="1" applyAlignment="1">
      <alignment/>
    </xf>
    <xf numFmtId="164" fontId="4" fillId="2" borderId="23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top"/>
    </xf>
    <xf numFmtId="164" fontId="1" fillId="0" borderId="22" xfId="19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164" fontId="1" fillId="0" borderId="22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1" fillId="0" borderId="0" xfId="19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2" fillId="3" borderId="24" xfId="17" applyFont="1" applyFill="1" applyBorder="1" applyAlignment="1">
      <alignment vertical="top" wrapText="1"/>
      <protection/>
    </xf>
    <xf numFmtId="166" fontId="4" fillId="0" borderId="23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0" fontId="1" fillId="0" borderId="33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5" fillId="4" borderId="34" xfId="17" applyFont="1" applyFill="1" applyBorder="1" applyAlignment="1">
      <alignment vertical="top" wrapText="1"/>
      <protection/>
    </xf>
    <xf numFmtId="164" fontId="1" fillId="0" borderId="11" xfId="19" applyNumberFormat="1" applyFont="1" applyBorder="1" applyAlignment="1">
      <alignment/>
    </xf>
    <xf numFmtId="164" fontId="1" fillId="0" borderId="35" xfId="19" applyNumberFormat="1" applyFont="1" applyBorder="1" applyAlignment="1">
      <alignment/>
    </xf>
    <xf numFmtId="164" fontId="1" fillId="0" borderId="2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4" fontId="1" fillId="0" borderId="27" xfId="0" applyNumberFormat="1" applyFont="1" applyFill="1" applyBorder="1" applyAlignment="1">
      <alignment/>
    </xf>
    <xf numFmtId="0" fontId="5" fillId="4" borderId="22" xfId="17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164" fontId="1" fillId="0" borderId="28" xfId="0" applyNumberFormat="1" applyFont="1" applyFill="1" applyBorder="1" applyAlignment="1">
      <alignment/>
    </xf>
    <xf numFmtId="166" fontId="1" fillId="0" borderId="27" xfId="0" applyNumberFormat="1" applyFont="1" applyFill="1" applyBorder="1" applyAlignment="1">
      <alignment/>
    </xf>
    <xf numFmtId="0" fontId="1" fillId="0" borderId="26" xfId="17" applyFont="1" applyFill="1" applyBorder="1" applyAlignment="1">
      <alignment vertical="top" wrapText="1"/>
      <protection/>
    </xf>
    <xf numFmtId="0" fontId="5" fillId="4" borderId="26" xfId="17" applyFont="1" applyFill="1" applyBorder="1" applyAlignment="1">
      <alignment vertical="top" wrapText="1"/>
      <protection/>
    </xf>
    <xf numFmtId="166" fontId="1" fillId="0" borderId="23" xfId="0" applyNumberFormat="1" applyFont="1" applyFill="1" applyBorder="1" applyAlignment="1">
      <alignment/>
    </xf>
    <xf numFmtId="0" fontId="1" fillId="4" borderId="26" xfId="17" applyFont="1" applyFill="1" applyBorder="1" applyAlignment="1">
      <alignment vertical="top" wrapText="1"/>
      <protection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3" borderId="40" xfId="17" applyFont="1" applyFill="1" applyBorder="1" applyAlignment="1">
      <alignment horizontal="center" vertical="top" wrapText="1"/>
      <protection/>
    </xf>
    <xf numFmtId="166" fontId="4" fillId="0" borderId="41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2" borderId="41" xfId="0" applyNumberFormat="1" applyFont="1" applyFill="1" applyBorder="1" applyAlignment="1">
      <alignment/>
    </xf>
    <xf numFmtId="164" fontId="4" fillId="0" borderId="41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0" fontId="1" fillId="2" borderId="0" xfId="17" applyFont="1" applyFill="1">
      <alignment/>
      <protection/>
    </xf>
    <xf numFmtId="0" fontId="6" fillId="2" borderId="0" xfId="0" applyFont="1" applyFill="1" applyAlignment="1">
      <alignment horizontal="center"/>
    </xf>
    <xf numFmtId="0" fontId="7" fillId="2" borderId="0" xfId="17" applyFont="1" applyFill="1">
      <alignment/>
      <protection/>
    </xf>
    <xf numFmtId="0" fontId="7" fillId="2" borderId="0" xfId="0" applyFont="1" applyFill="1" applyAlignment="1">
      <alignment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17" applyFont="1" applyFill="1">
      <alignment/>
      <protection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tabSelected="1" zoomScale="75" zoomScaleNormal="75" workbookViewId="0" topLeftCell="A1">
      <selection activeCell="J3" sqref="J3:K3"/>
    </sheetView>
  </sheetViews>
  <sheetFormatPr defaultColWidth="9.00390625" defaultRowHeight="12.75"/>
  <cols>
    <col min="1" max="1" width="4.25390625" style="127" customWidth="1"/>
    <col min="2" max="2" width="4.25390625" style="4" customWidth="1"/>
    <col min="3" max="3" width="2.375" style="4" customWidth="1"/>
    <col min="4" max="5" width="2.75390625" style="4" customWidth="1"/>
    <col min="6" max="6" width="4.125" style="4" customWidth="1"/>
    <col min="7" max="7" width="2.75390625" style="4" customWidth="1"/>
    <col min="8" max="8" width="4.875" style="4" customWidth="1"/>
    <col min="9" max="9" width="5.625" style="4" customWidth="1"/>
    <col min="10" max="10" width="70.875" style="4" customWidth="1"/>
    <col min="11" max="11" width="20.375" style="4" customWidth="1"/>
    <col min="12" max="12" width="15.375" style="4" hidden="1" customWidth="1"/>
    <col min="13" max="13" width="15.00390625" style="4" hidden="1" customWidth="1"/>
    <col min="14" max="14" width="12.375" style="4" hidden="1" customWidth="1"/>
    <col min="15" max="15" width="15.125" style="4" hidden="1" customWidth="1"/>
    <col min="16" max="16" width="15.25390625" style="4" hidden="1" customWidth="1"/>
    <col min="17" max="17" width="14.125" style="4" hidden="1" customWidth="1"/>
    <col min="18" max="16384" width="9.125" style="4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  <c r="Q1" s="3"/>
    </row>
    <row r="2" spans="1:17" ht="12.75">
      <c r="A2" s="1"/>
      <c r="B2" s="2"/>
      <c r="C2" s="2"/>
      <c r="D2" s="2"/>
      <c r="E2" s="2"/>
      <c r="F2" s="2"/>
      <c r="G2" s="2"/>
      <c r="H2" s="2"/>
      <c r="I2" s="2"/>
      <c r="J2" s="128" t="s">
        <v>1</v>
      </c>
      <c r="K2" s="128"/>
      <c r="L2" s="3"/>
      <c r="M2" s="3"/>
      <c r="N2" s="3"/>
      <c r="O2" s="3"/>
      <c r="P2" s="3"/>
      <c r="Q2" s="3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128" t="s">
        <v>204</v>
      </c>
      <c r="K3" s="128"/>
      <c r="L3" s="3"/>
      <c r="M3" s="3"/>
      <c r="N3" s="3"/>
      <c r="O3" s="3"/>
      <c r="P3" s="3"/>
      <c r="Q3" s="3"/>
    </row>
    <row r="4" spans="1:17" ht="13.5" customHeight="1">
      <c r="A4" s="1"/>
      <c r="B4" s="2"/>
      <c r="C4" s="2"/>
      <c r="D4" s="2"/>
      <c r="E4" s="2"/>
      <c r="F4" s="2"/>
      <c r="G4" s="2"/>
      <c r="H4" s="2"/>
      <c r="I4" s="2"/>
      <c r="J4" s="5" t="s">
        <v>2</v>
      </c>
      <c r="K4" s="2"/>
      <c r="L4" s="2"/>
      <c r="M4" s="2"/>
      <c r="N4" s="2"/>
      <c r="O4" s="2"/>
      <c r="P4" s="2"/>
      <c r="Q4" s="2"/>
    </row>
    <row r="5" spans="1:17" ht="13.5" customHeight="1">
      <c r="A5" s="1"/>
      <c r="B5" s="2"/>
      <c r="C5" s="2"/>
      <c r="D5" s="2"/>
      <c r="E5" s="2"/>
      <c r="F5" s="2"/>
      <c r="G5" s="2"/>
      <c r="H5" s="2"/>
      <c r="I5" s="2"/>
      <c r="J5" s="5" t="s">
        <v>3</v>
      </c>
      <c r="K5" s="2"/>
      <c r="L5" s="2"/>
      <c r="M5" s="2"/>
      <c r="N5" s="2"/>
      <c r="O5" s="2"/>
      <c r="P5" s="2"/>
      <c r="Q5" s="2"/>
    </row>
    <row r="6" spans="1:17" ht="13.5" customHeight="1">
      <c r="A6" s="1"/>
      <c r="B6" s="2"/>
      <c r="C6" s="2"/>
      <c r="D6" s="2"/>
      <c r="E6" s="2"/>
      <c r="F6" s="2"/>
      <c r="G6" s="2"/>
      <c r="H6" s="2"/>
      <c r="I6" s="2"/>
      <c r="J6" s="5" t="s">
        <v>4</v>
      </c>
      <c r="K6" s="2"/>
      <c r="L6" s="2"/>
      <c r="M6" s="2"/>
      <c r="N6" s="2"/>
      <c r="O6" s="2"/>
      <c r="P6" s="2"/>
      <c r="Q6" s="2"/>
    </row>
    <row r="7" spans="1:17" ht="13.5" customHeight="1" thickBot="1">
      <c r="A7" s="1"/>
      <c r="B7" s="2"/>
      <c r="C7" s="2"/>
      <c r="D7" s="2"/>
      <c r="E7" s="2"/>
      <c r="F7" s="2"/>
      <c r="G7" s="2"/>
      <c r="H7" s="2"/>
      <c r="I7" s="2"/>
      <c r="J7" s="5"/>
      <c r="K7" s="1" t="s">
        <v>5</v>
      </c>
      <c r="L7" s="2"/>
      <c r="M7" s="2"/>
      <c r="N7" s="2"/>
      <c r="O7" s="2"/>
      <c r="P7" s="2"/>
      <c r="Q7" s="2"/>
    </row>
    <row r="8" spans="1:17" ht="13.5" customHeight="1">
      <c r="A8" s="129" t="s">
        <v>6</v>
      </c>
      <c r="B8" s="132" t="s">
        <v>7</v>
      </c>
      <c r="C8" s="133"/>
      <c r="D8" s="133"/>
      <c r="E8" s="133"/>
      <c r="F8" s="133"/>
      <c r="G8" s="133"/>
      <c r="H8" s="133"/>
      <c r="I8" s="134"/>
      <c r="J8" s="6"/>
      <c r="K8" s="7"/>
      <c r="L8" s="135" t="s">
        <v>8</v>
      </c>
      <c r="M8" s="135"/>
      <c r="N8" s="136"/>
      <c r="O8" s="141" t="s">
        <v>9</v>
      </c>
      <c r="P8" s="135"/>
      <c r="Q8" s="136"/>
    </row>
    <row r="9" spans="1:17" ht="13.5" customHeight="1">
      <c r="A9" s="130"/>
      <c r="B9" s="144" t="s">
        <v>10</v>
      </c>
      <c r="C9" s="147" t="s">
        <v>11</v>
      </c>
      <c r="D9" s="147" t="s">
        <v>12</v>
      </c>
      <c r="E9" s="147" t="s">
        <v>13</v>
      </c>
      <c r="F9" s="147" t="s">
        <v>14</v>
      </c>
      <c r="G9" s="147" t="s">
        <v>15</v>
      </c>
      <c r="H9" s="147" t="s">
        <v>16</v>
      </c>
      <c r="I9" s="150" t="s">
        <v>17</v>
      </c>
      <c r="J9" s="8"/>
      <c r="K9" s="9"/>
      <c r="L9" s="137"/>
      <c r="M9" s="137"/>
      <c r="N9" s="138"/>
      <c r="O9" s="142"/>
      <c r="P9" s="137"/>
      <c r="Q9" s="138"/>
    </row>
    <row r="10" spans="1:17" ht="13.5" customHeight="1">
      <c r="A10" s="130"/>
      <c r="B10" s="145"/>
      <c r="C10" s="148"/>
      <c r="D10" s="148"/>
      <c r="E10" s="148"/>
      <c r="F10" s="148"/>
      <c r="G10" s="148"/>
      <c r="H10" s="148"/>
      <c r="I10" s="151"/>
      <c r="J10" s="8"/>
      <c r="K10" s="9"/>
      <c r="L10" s="137"/>
      <c r="M10" s="137"/>
      <c r="N10" s="138"/>
      <c r="O10" s="142"/>
      <c r="P10" s="137"/>
      <c r="Q10" s="138"/>
    </row>
    <row r="11" spans="1:17" ht="13.5" customHeight="1" thickBot="1">
      <c r="A11" s="130"/>
      <c r="B11" s="145"/>
      <c r="C11" s="148"/>
      <c r="D11" s="148"/>
      <c r="E11" s="148"/>
      <c r="F11" s="148"/>
      <c r="G11" s="148"/>
      <c r="H11" s="148"/>
      <c r="I11" s="151"/>
      <c r="J11" s="10" t="s">
        <v>18</v>
      </c>
      <c r="K11" s="9"/>
      <c r="L11" s="139"/>
      <c r="M11" s="139"/>
      <c r="N11" s="140"/>
      <c r="O11" s="143"/>
      <c r="P11" s="139"/>
      <c r="Q11" s="140"/>
    </row>
    <row r="12" spans="1:17" ht="13.5" customHeight="1">
      <c r="A12" s="130"/>
      <c r="B12" s="145"/>
      <c r="C12" s="148"/>
      <c r="D12" s="148"/>
      <c r="E12" s="148"/>
      <c r="F12" s="148"/>
      <c r="G12" s="148"/>
      <c r="H12" s="148"/>
      <c r="I12" s="151"/>
      <c r="J12" s="10" t="s">
        <v>19</v>
      </c>
      <c r="K12" s="11" t="s">
        <v>20</v>
      </c>
      <c r="L12" s="12"/>
      <c r="M12" s="11"/>
      <c r="N12" s="11"/>
      <c r="O12" s="11"/>
      <c r="P12" s="11"/>
      <c r="Q12" s="11"/>
    </row>
    <row r="13" spans="1:17" ht="13.5" customHeight="1">
      <c r="A13" s="130"/>
      <c r="B13" s="145"/>
      <c r="C13" s="148"/>
      <c r="D13" s="148"/>
      <c r="E13" s="148"/>
      <c r="F13" s="148"/>
      <c r="G13" s="148"/>
      <c r="H13" s="148"/>
      <c r="I13" s="151"/>
      <c r="J13" s="10" t="s">
        <v>21</v>
      </c>
      <c r="K13" s="11" t="s">
        <v>4</v>
      </c>
      <c r="L13" s="12"/>
      <c r="M13" s="11"/>
      <c r="N13" s="11"/>
      <c r="O13" s="11"/>
      <c r="P13" s="11"/>
      <c r="Q13" s="11"/>
    </row>
    <row r="14" spans="1:17" ht="13.5" customHeight="1">
      <c r="A14" s="130"/>
      <c r="B14" s="145"/>
      <c r="C14" s="148"/>
      <c r="D14" s="148"/>
      <c r="E14" s="148"/>
      <c r="F14" s="148"/>
      <c r="G14" s="148"/>
      <c r="H14" s="148"/>
      <c r="I14" s="151"/>
      <c r="J14" s="10" t="s">
        <v>22</v>
      </c>
      <c r="K14" s="11"/>
      <c r="L14" s="12"/>
      <c r="M14" s="11"/>
      <c r="N14" s="11"/>
      <c r="O14" s="11"/>
      <c r="P14" s="11"/>
      <c r="Q14" s="11"/>
    </row>
    <row r="15" spans="1:17" ht="13.5" customHeight="1">
      <c r="A15" s="130"/>
      <c r="B15" s="145"/>
      <c r="C15" s="148"/>
      <c r="D15" s="148"/>
      <c r="E15" s="148"/>
      <c r="F15" s="148"/>
      <c r="G15" s="148"/>
      <c r="H15" s="148"/>
      <c r="I15" s="151"/>
      <c r="J15" s="8"/>
      <c r="K15" s="11"/>
      <c r="L15" s="12" t="s">
        <v>23</v>
      </c>
      <c r="M15" s="11" t="s">
        <v>24</v>
      </c>
      <c r="N15" s="11" t="s">
        <v>25</v>
      </c>
      <c r="O15" s="11" t="s">
        <v>23</v>
      </c>
      <c r="P15" s="11" t="s">
        <v>24</v>
      </c>
      <c r="Q15" s="11" t="s">
        <v>25</v>
      </c>
    </row>
    <row r="16" spans="1:17" ht="13.5" customHeight="1">
      <c r="A16" s="130"/>
      <c r="B16" s="145"/>
      <c r="C16" s="148"/>
      <c r="D16" s="148"/>
      <c r="E16" s="148"/>
      <c r="F16" s="148"/>
      <c r="G16" s="148"/>
      <c r="H16" s="148"/>
      <c r="I16" s="151"/>
      <c r="J16" s="8"/>
      <c r="K16" s="11"/>
      <c r="L16" s="12" t="s">
        <v>26</v>
      </c>
      <c r="M16" s="11" t="s">
        <v>27</v>
      </c>
      <c r="N16" s="11" t="s">
        <v>28</v>
      </c>
      <c r="O16" s="11" t="s">
        <v>26</v>
      </c>
      <c r="P16" s="11" t="s">
        <v>29</v>
      </c>
      <c r="Q16" s="11" t="s">
        <v>28</v>
      </c>
    </row>
    <row r="17" spans="1:17" ht="80.25" customHeight="1" thickBot="1">
      <c r="A17" s="131"/>
      <c r="B17" s="146"/>
      <c r="C17" s="149"/>
      <c r="D17" s="149"/>
      <c r="E17" s="149"/>
      <c r="F17" s="149"/>
      <c r="G17" s="149"/>
      <c r="H17" s="149"/>
      <c r="I17" s="152"/>
      <c r="J17" s="13"/>
      <c r="K17" s="14"/>
      <c r="L17" s="15"/>
      <c r="M17" s="14"/>
      <c r="N17" s="14"/>
      <c r="O17" s="14"/>
      <c r="P17" s="14"/>
      <c r="Q17" s="14"/>
    </row>
    <row r="18" spans="1:17" ht="17.25" customHeight="1">
      <c r="A18" s="16">
        <v>1</v>
      </c>
      <c r="B18" s="17" t="s">
        <v>30</v>
      </c>
      <c r="C18" s="18" t="s">
        <v>31</v>
      </c>
      <c r="D18" s="18" t="s">
        <v>32</v>
      </c>
      <c r="E18" s="18" t="s">
        <v>32</v>
      </c>
      <c r="F18" s="18" t="s">
        <v>30</v>
      </c>
      <c r="G18" s="18" t="s">
        <v>32</v>
      </c>
      <c r="H18" s="18" t="s">
        <v>33</v>
      </c>
      <c r="I18" s="19" t="s">
        <v>30</v>
      </c>
      <c r="J18" s="20" t="s">
        <v>34</v>
      </c>
      <c r="K18" s="21"/>
      <c r="L18" s="22"/>
      <c r="M18" s="23"/>
      <c r="N18" s="24"/>
      <c r="O18" s="24"/>
      <c r="P18" s="23"/>
      <c r="Q18" s="23"/>
    </row>
    <row r="19" spans="1:17" ht="17.25" customHeight="1">
      <c r="A19" s="25">
        <f aca="true" t="shared" si="0" ref="A19:A82">A18+1</f>
        <v>2</v>
      </c>
      <c r="B19" s="26"/>
      <c r="C19" s="27"/>
      <c r="D19" s="27"/>
      <c r="E19" s="27"/>
      <c r="F19" s="27"/>
      <c r="G19" s="27"/>
      <c r="H19" s="27"/>
      <c r="I19" s="28"/>
      <c r="J19" s="29" t="s">
        <v>35</v>
      </c>
      <c r="K19" s="30">
        <f>K20+K30+K33+K38+K42</f>
        <v>516713.5</v>
      </c>
      <c r="L19" s="31">
        <f>L20+L30+L33+L38+L42</f>
        <v>529678.5</v>
      </c>
      <c r="M19" s="30">
        <f>M20+M30+M33+M38+M42</f>
        <v>480516.5</v>
      </c>
      <c r="N19" s="32">
        <f>M19-L19</f>
        <v>-49162</v>
      </c>
      <c r="O19" s="30">
        <f>O20+O30+O33+O38+O42</f>
        <v>603452.6</v>
      </c>
      <c r="P19" s="30">
        <f>P20+P30+P33+P38+P42</f>
        <v>520701.6</v>
      </c>
      <c r="Q19" s="33">
        <f>P19-O19</f>
        <v>-82751</v>
      </c>
    </row>
    <row r="20" spans="1:17" ht="17.25" customHeight="1">
      <c r="A20" s="25">
        <f t="shared" si="0"/>
        <v>3</v>
      </c>
      <c r="B20" s="34" t="s">
        <v>36</v>
      </c>
      <c r="C20" s="35" t="s">
        <v>31</v>
      </c>
      <c r="D20" s="35" t="s">
        <v>37</v>
      </c>
      <c r="E20" s="35" t="s">
        <v>32</v>
      </c>
      <c r="F20" s="35" t="s">
        <v>30</v>
      </c>
      <c r="G20" s="35" t="s">
        <v>32</v>
      </c>
      <c r="H20" s="35" t="s">
        <v>33</v>
      </c>
      <c r="I20" s="36" t="s">
        <v>30</v>
      </c>
      <c r="J20" s="37" t="s">
        <v>38</v>
      </c>
      <c r="K20" s="38">
        <f>SUM(K21+K23)</f>
        <v>473148.5</v>
      </c>
      <c r="L20" s="39">
        <f>SUM(L21+L23)</f>
        <v>487329.5</v>
      </c>
      <c r="M20" s="38">
        <f>SUM(M21+M23)</f>
        <v>438167.5</v>
      </c>
      <c r="N20" s="40">
        <f>M20-L20</f>
        <v>-49162</v>
      </c>
      <c r="O20" s="38">
        <f>SUM(O21+O23)</f>
        <v>554521.6</v>
      </c>
      <c r="P20" s="38">
        <f>SUM(P21+P23)</f>
        <v>471770.6</v>
      </c>
      <c r="Q20" s="41">
        <f>P20-O20</f>
        <v>-82751</v>
      </c>
    </row>
    <row r="21" spans="1:17" ht="19.5" customHeight="1">
      <c r="A21" s="25">
        <f t="shared" si="0"/>
        <v>4</v>
      </c>
      <c r="B21" s="34" t="s">
        <v>36</v>
      </c>
      <c r="C21" s="35" t="s">
        <v>31</v>
      </c>
      <c r="D21" s="35" t="s">
        <v>37</v>
      </c>
      <c r="E21" s="35" t="s">
        <v>37</v>
      </c>
      <c r="F21" s="35" t="s">
        <v>30</v>
      </c>
      <c r="G21" s="35" t="s">
        <v>32</v>
      </c>
      <c r="H21" s="35" t="s">
        <v>33</v>
      </c>
      <c r="I21" s="36" t="s">
        <v>39</v>
      </c>
      <c r="J21" s="42" t="s">
        <v>40</v>
      </c>
      <c r="K21" s="38">
        <f aca="true" t="shared" si="1" ref="K21:P21">SUM(K22:K22)</f>
        <v>38684</v>
      </c>
      <c r="L21" s="39">
        <f t="shared" si="1"/>
        <v>29931.5</v>
      </c>
      <c r="M21" s="38">
        <f t="shared" si="1"/>
        <v>29931.5</v>
      </c>
      <c r="N21" s="40">
        <f aca="true" t="shared" si="2" ref="N21:N84">M21-L21</f>
        <v>0</v>
      </c>
      <c r="O21" s="38">
        <f t="shared" si="1"/>
        <v>34352.6</v>
      </c>
      <c r="P21" s="38">
        <f t="shared" si="1"/>
        <v>34352.6</v>
      </c>
      <c r="Q21" s="41">
        <f aca="true" t="shared" si="3" ref="Q21:Q84">P21-O21</f>
        <v>0</v>
      </c>
    </row>
    <row r="22" spans="1:17" ht="30" customHeight="1">
      <c r="A22" s="43">
        <f t="shared" si="0"/>
        <v>5</v>
      </c>
      <c r="B22" s="34" t="s">
        <v>36</v>
      </c>
      <c r="C22" s="35" t="s">
        <v>31</v>
      </c>
      <c r="D22" s="35" t="s">
        <v>37</v>
      </c>
      <c r="E22" s="35" t="s">
        <v>37</v>
      </c>
      <c r="F22" s="35" t="s">
        <v>41</v>
      </c>
      <c r="G22" s="35" t="s">
        <v>42</v>
      </c>
      <c r="H22" s="35" t="s">
        <v>33</v>
      </c>
      <c r="I22" s="36" t="s">
        <v>39</v>
      </c>
      <c r="J22" s="44" t="s">
        <v>43</v>
      </c>
      <c r="K22" s="45">
        <v>38684</v>
      </c>
      <c r="L22" s="46">
        <v>29931.5</v>
      </c>
      <c r="M22" s="47">
        <v>29931.5</v>
      </c>
      <c r="N22" s="40">
        <f t="shared" si="2"/>
        <v>0</v>
      </c>
      <c r="O22" s="47">
        <v>34352.6</v>
      </c>
      <c r="P22" s="47">
        <v>34352.6</v>
      </c>
      <c r="Q22" s="41">
        <f t="shared" si="3"/>
        <v>0</v>
      </c>
    </row>
    <row r="23" spans="1:17" ht="19.5" customHeight="1">
      <c r="A23" s="48">
        <f t="shared" si="0"/>
        <v>6</v>
      </c>
      <c r="B23" s="34" t="s">
        <v>36</v>
      </c>
      <c r="C23" s="35" t="s">
        <v>31</v>
      </c>
      <c r="D23" s="35" t="s">
        <v>37</v>
      </c>
      <c r="E23" s="35" t="s">
        <v>42</v>
      </c>
      <c r="F23" s="35" t="s">
        <v>30</v>
      </c>
      <c r="G23" s="35" t="s">
        <v>37</v>
      </c>
      <c r="H23" s="35" t="s">
        <v>33</v>
      </c>
      <c r="I23" s="36" t="s">
        <v>39</v>
      </c>
      <c r="J23" s="42" t="s">
        <v>44</v>
      </c>
      <c r="K23" s="38">
        <f>K24+K25+K28+K29</f>
        <v>434464.5</v>
      </c>
      <c r="L23" s="38">
        <f aca="true" t="shared" si="4" ref="L23:Q23">L24+L25+L28+L29</f>
        <v>457398</v>
      </c>
      <c r="M23" s="38">
        <f t="shared" si="4"/>
        <v>408236</v>
      </c>
      <c r="N23" s="38">
        <f t="shared" si="4"/>
        <v>-49162</v>
      </c>
      <c r="O23" s="38">
        <f t="shared" si="4"/>
        <v>520169</v>
      </c>
      <c r="P23" s="38">
        <f t="shared" si="4"/>
        <v>437418</v>
      </c>
      <c r="Q23" s="38">
        <f t="shared" si="4"/>
        <v>-82751</v>
      </c>
    </row>
    <row r="24" spans="1:17" ht="30.75" customHeight="1">
      <c r="A24" s="25">
        <f t="shared" si="0"/>
        <v>7</v>
      </c>
      <c r="B24" s="34" t="s">
        <v>36</v>
      </c>
      <c r="C24" s="35" t="s">
        <v>31</v>
      </c>
      <c r="D24" s="35" t="s">
        <v>37</v>
      </c>
      <c r="E24" s="35" t="s">
        <v>42</v>
      </c>
      <c r="F24" s="35" t="s">
        <v>45</v>
      </c>
      <c r="G24" s="35" t="s">
        <v>37</v>
      </c>
      <c r="H24" s="35" t="s">
        <v>33</v>
      </c>
      <c r="I24" s="36" t="s">
        <v>39</v>
      </c>
      <c r="J24" s="44" t="s">
        <v>46</v>
      </c>
      <c r="K24" s="47">
        <v>1917</v>
      </c>
      <c r="L24" s="46">
        <v>2053</v>
      </c>
      <c r="M24" s="47">
        <v>2053</v>
      </c>
      <c r="N24" s="40">
        <f t="shared" si="2"/>
        <v>0</v>
      </c>
      <c r="O24" s="47">
        <v>2193</v>
      </c>
      <c r="P24" s="47">
        <v>2193</v>
      </c>
      <c r="Q24" s="41">
        <f t="shared" si="3"/>
        <v>0</v>
      </c>
    </row>
    <row r="25" spans="1:17" ht="27" customHeight="1">
      <c r="A25" s="25">
        <f t="shared" si="0"/>
        <v>8</v>
      </c>
      <c r="B25" s="34" t="s">
        <v>36</v>
      </c>
      <c r="C25" s="35" t="s">
        <v>31</v>
      </c>
      <c r="D25" s="35" t="s">
        <v>37</v>
      </c>
      <c r="E25" s="35" t="s">
        <v>42</v>
      </c>
      <c r="F25" s="35" t="s">
        <v>47</v>
      </c>
      <c r="G25" s="35" t="s">
        <v>37</v>
      </c>
      <c r="H25" s="35" t="s">
        <v>33</v>
      </c>
      <c r="I25" s="36" t="s">
        <v>39</v>
      </c>
      <c r="J25" s="44" t="s">
        <v>48</v>
      </c>
      <c r="K25" s="47">
        <f aca="true" t="shared" si="5" ref="K25:P25">SUM(K26+K27)</f>
        <v>432387.5</v>
      </c>
      <c r="L25" s="46">
        <f>SUM(L26+L27)</f>
        <v>455189</v>
      </c>
      <c r="M25" s="47">
        <f t="shared" si="5"/>
        <v>406027</v>
      </c>
      <c r="N25" s="40">
        <f t="shared" si="2"/>
        <v>-49162</v>
      </c>
      <c r="O25" s="47">
        <f>SUM(O26+O27)</f>
        <v>517810</v>
      </c>
      <c r="P25" s="47">
        <f t="shared" si="5"/>
        <v>435059</v>
      </c>
      <c r="Q25" s="41">
        <f t="shared" si="3"/>
        <v>-82751</v>
      </c>
    </row>
    <row r="26" spans="1:17" ht="68.25" customHeight="1">
      <c r="A26" s="43">
        <f t="shared" si="0"/>
        <v>9</v>
      </c>
      <c r="B26" s="34" t="s">
        <v>36</v>
      </c>
      <c r="C26" s="35" t="s">
        <v>31</v>
      </c>
      <c r="D26" s="35" t="s">
        <v>37</v>
      </c>
      <c r="E26" s="35" t="s">
        <v>42</v>
      </c>
      <c r="F26" s="35" t="s">
        <v>49</v>
      </c>
      <c r="G26" s="35" t="s">
        <v>37</v>
      </c>
      <c r="H26" s="35" t="s">
        <v>33</v>
      </c>
      <c r="I26" s="36" t="s">
        <v>39</v>
      </c>
      <c r="J26" s="49" t="s">
        <v>50</v>
      </c>
      <c r="K26" s="50">
        <v>430517.5</v>
      </c>
      <c r="L26" s="51">
        <v>453084</v>
      </c>
      <c r="M26" s="52">
        <v>403922</v>
      </c>
      <c r="N26" s="53">
        <f t="shared" si="2"/>
        <v>-49162</v>
      </c>
      <c r="O26" s="50">
        <v>515410</v>
      </c>
      <c r="P26" s="52">
        <v>432659</v>
      </c>
      <c r="Q26" s="54">
        <f t="shared" si="3"/>
        <v>-82751</v>
      </c>
    </row>
    <row r="27" spans="1:17" ht="71.25" customHeight="1">
      <c r="A27" s="43">
        <f t="shared" si="0"/>
        <v>10</v>
      </c>
      <c r="B27" s="34" t="s">
        <v>36</v>
      </c>
      <c r="C27" s="35" t="s">
        <v>31</v>
      </c>
      <c r="D27" s="35" t="s">
        <v>37</v>
      </c>
      <c r="E27" s="35" t="s">
        <v>42</v>
      </c>
      <c r="F27" s="35" t="s">
        <v>51</v>
      </c>
      <c r="G27" s="35" t="s">
        <v>37</v>
      </c>
      <c r="H27" s="35" t="s">
        <v>33</v>
      </c>
      <c r="I27" s="36" t="s">
        <v>39</v>
      </c>
      <c r="J27" s="44" t="s">
        <v>52</v>
      </c>
      <c r="K27" s="47">
        <v>1870</v>
      </c>
      <c r="L27" s="46">
        <v>2105</v>
      </c>
      <c r="M27" s="47">
        <v>2105</v>
      </c>
      <c r="N27" s="40">
        <f t="shared" si="2"/>
        <v>0</v>
      </c>
      <c r="O27" s="47">
        <v>2400</v>
      </c>
      <c r="P27" s="47">
        <v>2400</v>
      </c>
      <c r="Q27" s="55">
        <f t="shared" si="3"/>
        <v>0</v>
      </c>
    </row>
    <row r="28" spans="1:17" ht="30" customHeight="1">
      <c r="A28" s="43">
        <f t="shared" si="0"/>
        <v>11</v>
      </c>
      <c r="B28" s="34" t="s">
        <v>36</v>
      </c>
      <c r="C28" s="35" t="s">
        <v>31</v>
      </c>
      <c r="D28" s="35" t="s">
        <v>37</v>
      </c>
      <c r="E28" s="35" t="s">
        <v>42</v>
      </c>
      <c r="F28" s="35" t="s">
        <v>53</v>
      </c>
      <c r="G28" s="35" t="s">
        <v>37</v>
      </c>
      <c r="H28" s="35" t="s">
        <v>33</v>
      </c>
      <c r="I28" s="36" t="s">
        <v>39</v>
      </c>
      <c r="J28" s="49" t="s">
        <v>54</v>
      </c>
      <c r="K28" s="47">
        <v>20</v>
      </c>
      <c r="L28" s="46">
        <v>6</v>
      </c>
      <c r="M28" s="47">
        <v>6</v>
      </c>
      <c r="N28" s="40">
        <f t="shared" si="2"/>
        <v>0</v>
      </c>
      <c r="O28" s="47">
        <v>6</v>
      </c>
      <c r="P28" s="47">
        <v>6</v>
      </c>
      <c r="Q28" s="55">
        <f t="shared" si="3"/>
        <v>0</v>
      </c>
    </row>
    <row r="29" spans="1:17" ht="30" customHeight="1">
      <c r="A29" s="43">
        <f t="shared" si="0"/>
        <v>12</v>
      </c>
      <c r="B29" s="34" t="s">
        <v>36</v>
      </c>
      <c r="C29" s="35" t="s">
        <v>31</v>
      </c>
      <c r="D29" s="35" t="s">
        <v>37</v>
      </c>
      <c r="E29" s="35" t="s">
        <v>42</v>
      </c>
      <c r="F29" s="35" t="s">
        <v>55</v>
      </c>
      <c r="G29" s="35" t="s">
        <v>37</v>
      </c>
      <c r="H29" s="35" t="s">
        <v>33</v>
      </c>
      <c r="I29" s="36" t="s">
        <v>39</v>
      </c>
      <c r="J29" s="49" t="s">
        <v>56</v>
      </c>
      <c r="K29" s="38">
        <v>140</v>
      </c>
      <c r="L29" s="39">
        <v>150</v>
      </c>
      <c r="M29" s="38">
        <v>150</v>
      </c>
      <c r="N29" s="40">
        <f t="shared" si="2"/>
        <v>0</v>
      </c>
      <c r="O29" s="38">
        <v>160</v>
      </c>
      <c r="P29" s="38">
        <v>160</v>
      </c>
      <c r="Q29" s="55">
        <f t="shared" si="3"/>
        <v>0</v>
      </c>
    </row>
    <row r="30" spans="1:17" ht="18" customHeight="1">
      <c r="A30" s="43">
        <f t="shared" si="0"/>
        <v>13</v>
      </c>
      <c r="B30" s="34" t="s">
        <v>36</v>
      </c>
      <c r="C30" s="35" t="s">
        <v>31</v>
      </c>
      <c r="D30" s="35" t="s">
        <v>57</v>
      </c>
      <c r="E30" s="35" t="s">
        <v>32</v>
      </c>
      <c r="F30" s="35" t="s">
        <v>30</v>
      </c>
      <c r="G30" s="35" t="s">
        <v>32</v>
      </c>
      <c r="H30" s="35" t="s">
        <v>33</v>
      </c>
      <c r="I30" s="36" t="s">
        <v>30</v>
      </c>
      <c r="J30" s="37" t="s">
        <v>58</v>
      </c>
      <c r="K30" s="38">
        <f aca="true" t="shared" si="6" ref="K30:P30">SUM(K31+K32)</f>
        <v>14491</v>
      </c>
      <c r="L30" s="39">
        <f>SUM(L31+L32)</f>
        <v>14061</v>
      </c>
      <c r="M30" s="38">
        <f t="shared" si="6"/>
        <v>14061</v>
      </c>
      <c r="N30" s="40">
        <f t="shared" si="2"/>
        <v>0</v>
      </c>
      <c r="O30" s="38">
        <f>SUM(O31+O32)</f>
        <v>14766</v>
      </c>
      <c r="P30" s="38">
        <f t="shared" si="6"/>
        <v>14766</v>
      </c>
      <c r="Q30" s="55">
        <f t="shared" si="3"/>
        <v>0</v>
      </c>
    </row>
    <row r="31" spans="1:17" ht="18" customHeight="1">
      <c r="A31" s="43">
        <f t="shared" si="0"/>
        <v>14</v>
      </c>
      <c r="B31" s="34" t="s">
        <v>36</v>
      </c>
      <c r="C31" s="35" t="s">
        <v>31</v>
      </c>
      <c r="D31" s="35" t="s">
        <v>57</v>
      </c>
      <c r="E31" s="35" t="s">
        <v>42</v>
      </c>
      <c r="F31" s="35" t="s">
        <v>30</v>
      </c>
      <c r="G31" s="35" t="s">
        <v>42</v>
      </c>
      <c r="H31" s="35" t="s">
        <v>33</v>
      </c>
      <c r="I31" s="36" t="s">
        <v>39</v>
      </c>
      <c r="J31" s="49" t="s">
        <v>59</v>
      </c>
      <c r="K31" s="38">
        <v>14271</v>
      </c>
      <c r="L31" s="39">
        <v>13892</v>
      </c>
      <c r="M31" s="38">
        <v>13892</v>
      </c>
      <c r="N31" s="40">
        <f t="shared" si="2"/>
        <v>0</v>
      </c>
      <c r="O31" s="38">
        <v>14587</v>
      </c>
      <c r="P31" s="38">
        <v>14587</v>
      </c>
      <c r="Q31" s="41">
        <f t="shared" si="3"/>
        <v>0</v>
      </c>
    </row>
    <row r="32" spans="1:17" ht="18" customHeight="1">
      <c r="A32" s="43">
        <f t="shared" si="0"/>
        <v>15</v>
      </c>
      <c r="B32" s="34" t="s">
        <v>36</v>
      </c>
      <c r="C32" s="35" t="s">
        <v>31</v>
      </c>
      <c r="D32" s="35" t="s">
        <v>57</v>
      </c>
      <c r="E32" s="35" t="s">
        <v>60</v>
      </c>
      <c r="F32" s="35" t="s">
        <v>30</v>
      </c>
      <c r="G32" s="35" t="s">
        <v>37</v>
      </c>
      <c r="H32" s="35" t="s">
        <v>33</v>
      </c>
      <c r="I32" s="36" t="s">
        <v>39</v>
      </c>
      <c r="J32" s="49" t="s">
        <v>61</v>
      </c>
      <c r="K32" s="38">
        <v>220</v>
      </c>
      <c r="L32" s="39">
        <v>169</v>
      </c>
      <c r="M32" s="38">
        <v>169</v>
      </c>
      <c r="N32" s="40">
        <f t="shared" si="2"/>
        <v>0</v>
      </c>
      <c r="O32" s="38">
        <v>179</v>
      </c>
      <c r="P32" s="38">
        <v>179</v>
      </c>
      <c r="Q32" s="41">
        <f t="shared" si="3"/>
        <v>0</v>
      </c>
    </row>
    <row r="33" spans="1:17" ht="18" customHeight="1">
      <c r="A33" s="43">
        <f t="shared" si="0"/>
        <v>16</v>
      </c>
      <c r="B33" s="34" t="s">
        <v>36</v>
      </c>
      <c r="C33" s="35" t="s">
        <v>31</v>
      </c>
      <c r="D33" s="35" t="s">
        <v>62</v>
      </c>
      <c r="E33" s="35" t="s">
        <v>32</v>
      </c>
      <c r="F33" s="35" t="s">
        <v>30</v>
      </c>
      <c r="G33" s="35" t="s">
        <v>32</v>
      </c>
      <c r="H33" s="35" t="s">
        <v>33</v>
      </c>
      <c r="I33" s="36" t="s">
        <v>30</v>
      </c>
      <c r="J33" s="37" t="s">
        <v>63</v>
      </c>
      <c r="K33" s="38">
        <f aca="true" t="shared" si="7" ref="K33:P33">SUM(K34+K35)</f>
        <v>19918</v>
      </c>
      <c r="L33" s="39">
        <f>SUM(L34+L35)</f>
        <v>18745</v>
      </c>
      <c r="M33" s="38">
        <f t="shared" si="7"/>
        <v>18745</v>
      </c>
      <c r="N33" s="40">
        <f t="shared" si="2"/>
        <v>0</v>
      </c>
      <c r="O33" s="38">
        <f>SUM(O34+O35)</f>
        <v>23986</v>
      </c>
      <c r="P33" s="38">
        <f t="shared" si="7"/>
        <v>23986</v>
      </c>
      <c r="Q33" s="41">
        <f t="shared" si="3"/>
        <v>0</v>
      </c>
    </row>
    <row r="34" spans="1:17" ht="30.75" customHeight="1">
      <c r="A34" s="43">
        <f t="shared" si="0"/>
        <v>17</v>
      </c>
      <c r="B34" s="34" t="s">
        <v>36</v>
      </c>
      <c r="C34" s="35" t="s">
        <v>31</v>
      </c>
      <c r="D34" s="35" t="s">
        <v>62</v>
      </c>
      <c r="E34" s="35" t="s">
        <v>37</v>
      </c>
      <c r="F34" s="35" t="s">
        <v>47</v>
      </c>
      <c r="G34" s="35" t="s">
        <v>64</v>
      </c>
      <c r="H34" s="35" t="s">
        <v>33</v>
      </c>
      <c r="I34" s="36" t="s">
        <v>39</v>
      </c>
      <c r="J34" s="56" t="s">
        <v>65</v>
      </c>
      <c r="K34" s="57">
        <v>9594</v>
      </c>
      <c r="L34" s="58">
        <v>12588</v>
      </c>
      <c r="M34" s="57">
        <v>12588</v>
      </c>
      <c r="N34" s="40">
        <f t="shared" si="2"/>
        <v>0</v>
      </c>
      <c r="O34" s="57">
        <v>17829</v>
      </c>
      <c r="P34" s="57">
        <v>17829</v>
      </c>
      <c r="Q34" s="41">
        <f t="shared" si="3"/>
        <v>0</v>
      </c>
    </row>
    <row r="35" spans="1:17" ht="17.25" customHeight="1">
      <c r="A35" s="43">
        <f t="shared" si="0"/>
        <v>18</v>
      </c>
      <c r="B35" s="34" t="s">
        <v>36</v>
      </c>
      <c r="C35" s="35" t="s">
        <v>31</v>
      </c>
      <c r="D35" s="35" t="s">
        <v>62</v>
      </c>
      <c r="E35" s="35" t="s">
        <v>62</v>
      </c>
      <c r="F35" s="35" t="s">
        <v>30</v>
      </c>
      <c r="G35" s="35" t="s">
        <v>32</v>
      </c>
      <c r="H35" s="35" t="s">
        <v>33</v>
      </c>
      <c r="I35" s="36" t="s">
        <v>39</v>
      </c>
      <c r="J35" s="42" t="s">
        <v>66</v>
      </c>
      <c r="K35" s="50">
        <f aca="true" t="shared" si="8" ref="K35:P35">SUM(K36:K37)</f>
        <v>10324</v>
      </c>
      <c r="L35" s="39">
        <f>SUM(L36:L37)</f>
        <v>6157</v>
      </c>
      <c r="M35" s="38">
        <f t="shared" si="8"/>
        <v>6157</v>
      </c>
      <c r="N35" s="40">
        <f t="shared" si="2"/>
        <v>0</v>
      </c>
      <c r="O35" s="38">
        <f>SUM(O36:O37)</f>
        <v>6157</v>
      </c>
      <c r="P35" s="38">
        <f t="shared" si="8"/>
        <v>6157</v>
      </c>
      <c r="Q35" s="41">
        <f t="shared" si="3"/>
        <v>0</v>
      </c>
    </row>
    <row r="36" spans="1:17" ht="43.5" customHeight="1">
      <c r="A36" s="43">
        <f t="shared" si="0"/>
        <v>19</v>
      </c>
      <c r="B36" s="34" t="s">
        <v>36</v>
      </c>
      <c r="C36" s="35" t="s">
        <v>31</v>
      </c>
      <c r="D36" s="35" t="s">
        <v>62</v>
      </c>
      <c r="E36" s="35" t="s">
        <v>62</v>
      </c>
      <c r="F36" s="35" t="s">
        <v>41</v>
      </c>
      <c r="G36" s="35" t="s">
        <v>64</v>
      </c>
      <c r="H36" s="35" t="s">
        <v>33</v>
      </c>
      <c r="I36" s="36" t="s">
        <v>39</v>
      </c>
      <c r="J36" s="49" t="s">
        <v>67</v>
      </c>
      <c r="K36" s="50">
        <v>2000</v>
      </c>
      <c r="L36" s="51">
        <v>2000</v>
      </c>
      <c r="M36" s="50">
        <v>2000</v>
      </c>
      <c r="N36" s="40">
        <f t="shared" si="2"/>
        <v>0</v>
      </c>
      <c r="O36" s="50">
        <v>2000</v>
      </c>
      <c r="P36" s="50">
        <v>2000</v>
      </c>
      <c r="Q36" s="41">
        <f t="shared" si="3"/>
        <v>0</v>
      </c>
    </row>
    <row r="37" spans="1:17" ht="42" customHeight="1">
      <c r="A37" s="25">
        <f t="shared" si="0"/>
        <v>20</v>
      </c>
      <c r="B37" s="34" t="s">
        <v>36</v>
      </c>
      <c r="C37" s="35" t="s">
        <v>31</v>
      </c>
      <c r="D37" s="35" t="s">
        <v>62</v>
      </c>
      <c r="E37" s="35" t="s">
        <v>62</v>
      </c>
      <c r="F37" s="35" t="s">
        <v>51</v>
      </c>
      <c r="G37" s="35" t="s">
        <v>64</v>
      </c>
      <c r="H37" s="35" t="s">
        <v>33</v>
      </c>
      <c r="I37" s="36" t="s">
        <v>39</v>
      </c>
      <c r="J37" s="44" t="s">
        <v>68</v>
      </c>
      <c r="K37" s="45">
        <v>8324</v>
      </c>
      <c r="L37" s="59">
        <v>4157</v>
      </c>
      <c r="M37" s="45">
        <v>4157</v>
      </c>
      <c r="N37" s="40">
        <f t="shared" si="2"/>
        <v>0</v>
      </c>
      <c r="O37" s="45">
        <v>4157</v>
      </c>
      <c r="P37" s="45">
        <v>4157</v>
      </c>
      <c r="Q37" s="41">
        <f t="shared" si="3"/>
        <v>0</v>
      </c>
    </row>
    <row r="38" spans="1:17" ht="17.25" customHeight="1">
      <c r="A38" s="25">
        <f t="shared" si="0"/>
        <v>21</v>
      </c>
      <c r="B38" s="34" t="s">
        <v>30</v>
      </c>
      <c r="C38" s="35" t="s">
        <v>31</v>
      </c>
      <c r="D38" s="35" t="s">
        <v>69</v>
      </c>
      <c r="E38" s="35" t="s">
        <v>32</v>
      </c>
      <c r="F38" s="35" t="s">
        <v>30</v>
      </c>
      <c r="G38" s="35" t="s">
        <v>32</v>
      </c>
      <c r="H38" s="35" t="s">
        <v>33</v>
      </c>
      <c r="I38" s="36" t="s">
        <v>30</v>
      </c>
      <c r="J38" s="60" t="s">
        <v>70</v>
      </c>
      <c r="K38" s="45">
        <f>SUM(K39:K41)</f>
        <v>9012</v>
      </c>
      <c r="L38" s="59">
        <f>SUM(L39:L41)</f>
        <v>9543</v>
      </c>
      <c r="M38" s="45">
        <f>SUM(M39:M41)</f>
        <v>9543</v>
      </c>
      <c r="N38" s="40">
        <f t="shared" si="2"/>
        <v>0</v>
      </c>
      <c r="O38" s="45">
        <f>SUM(O39:O41)</f>
        <v>10179</v>
      </c>
      <c r="P38" s="45">
        <f>SUM(P39:P41)</f>
        <v>10179</v>
      </c>
      <c r="Q38" s="41">
        <f t="shared" si="3"/>
        <v>0</v>
      </c>
    </row>
    <row r="39" spans="1:17" ht="27" customHeight="1">
      <c r="A39" s="43">
        <f t="shared" si="0"/>
        <v>22</v>
      </c>
      <c r="B39" s="34" t="s">
        <v>36</v>
      </c>
      <c r="C39" s="35" t="s">
        <v>31</v>
      </c>
      <c r="D39" s="35" t="s">
        <v>69</v>
      </c>
      <c r="E39" s="35" t="s">
        <v>60</v>
      </c>
      <c r="F39" s="35" t="s">
        <v>45</v>
      </c>
      <c r="G39" s="35" t="s">
        <v>37</v>
      </c>
      <c r="H39" s="35" t="s">
        <v>33</v>
      </c>
      <c r="I39" s="36" t="s">
        <v>39</v>
      </c>
      <c r="J39" s="49" t="s">
        <v>71</v>
      </c>
      <c r="K39" s="38">
        <v>2250</v>
      </c>
      <c r="L39" s="39">
        <v>2307</v>
      </c>
      <c r="M39" s="38">
        <v>2307</v>
      </c>
      <c r="N39" s="40">
        <f t="shared" si="2"/>
        <v>0</v>
      </c>
      <c r="O39" s="38">
        <v>2464</v>
      </c>
      <c r="P39" s="38">
        <v>2464</v>
      </c>
      <c r="Q39" s="41">
        <f t="shared" si="3"/>
        <v>0</v>
      </c>
    </row>
    <row r="40" spans="1:17" ht="72" customHeight="1">
      <c r="A40" s="43">
        <f t="shared" si="0"/>
        <v>23</v>
      </c>
      <c r="B40" s="34" t="s">
        <v>72</v>
      </c>
      <c r="C40" s="35" t="s">
        <v>31</v>
      </c>
      <c r="D40" s="35" t="s">
        <v>69</v>
      </c>
      <c r="E40" s="35" t="s">
        <v>73</v>
      </c>
      <c r="F40" s="35" t="s">
        <v>74</v>
      </c>
      <c r="G40" s="35" t="s">
        <v>37</v>
      </c>
      <c r="H40" s="35" t="s">
        <v>33</v>
      </c>
      <c r="I40" s="36" t="s">
        <v>39</v>
      </c>
      <c r="J40" s="56" t="s">
        <v>75</v>
      </c>
      <c r="K40" s="38">
        <v>6612</v>
      </c>
      <c r="L40" s="39">
        <v>7036</v>
      </c>
      <c r="M40" s="38">
        <v>7036</v>
      </c>
      <c r="N40" s="40">
        <f t="shared" si="2"/>
        <v>0</v>
      </c>
      <c r="O40" s="38">
        <v>7515</v>
      </c>
      <c r="P40" s="38">
        <v>7515</v>
      </c>
      <c r="Q40" s="41">
        <f t="shared" si="3"/>
        <v>0</v>
      </c>
    </row>
    <row r="41" spans="1:17" ht="30" customHeight="1">
      <c r="A41" s="43">
        <f t="shared" si="0"/>
        <v>24</v>
      </c>
      <c r="B41" s="34" t="s">
        <v>76</v>
      </c>
      <c r="C41" s="35" t="s">
        <v>31</v>
      </c>
      <c r="D41" s="35" t="s">
        <v>69</v>
      </c>
      <c r="E41" s="35" t="s">
        <v>73</v>
      </c>
      <c r="F41" s="35" t="s">
        <v>77</v>
      </c>
      <c r="G41" s="35" t="s">
        <v>37</v>
      </c>
      <c r="H41" s="35" t="s">
        <v>33</v>
      </c>
      <c r="I41" s="36" t="s">
        <v>39</v>
      </c>
      <c r="J41" s="49" t="s">
        <v>78</v>
      </c>
      <c r="K41" s="38">
        <v>150</v>
      </c>
      <c r="L41" s="39">
        <v>200</v>
      </c>
      <c r="M41" s="38">
        <v>200</v>
      </c>
      <c r="N41" s="40">
        <f t="shared" si="2"/>
        <v>0</v>
      </c>
      <c r="O41" s="38">
        <v>200</v>
      </c>
      <c r="P41" s="38">
        <v>200</v>
      </c>
      <c r="Q41" s="41">
        <f t="shared" si="3"/>
        <v>0</v>
      </c>
    </row>
    <row r="42" spans="1:17" ht="27.75" customHeight="1">
      <c r="A42" s="43">
        <f t="shared" si="0"/>
        <v>25</v>
      </c>
      <c r="B42" s="34" t="s">
        <v>36</v>
      </c>
      <c r="C42" s="35" t="s">
        <v>31</v>
      </c>
      <c r="D42" s="35" t="s">
        <v>79</v>
      </c>
      <c r="E42" s="35" t="s">
        <v>32</v>
      </c>
      <c r="F42" s="35" t="s">
        <v>30</v>
      </c>
      <c r="G42" s="35" t="s">
        <v>32</v>
      </c>
      <c r="H42" s="35" t="s">
        <v>33</v>
      </c>
      <c r="I42" s="36" t="s">
        <v>30</v>
      </c>
      <c r="J42" s="37" t="s">
        <v>80</v>
      </c>
      <c r="K42" s="38">
        <f aca="true" t="shared" si="9" ref="K42:P42">SUM(K43:K47)</f>
        <v>144</v>
      </c>
      <c r="L42" s="39">
        <f>SUM(L43:L47)</f>
        <v>0</v>
      </c>
      <c r="M42" s="38">
        <f t="shared" si="9"/>
        <v>0</v>
      </c>
      <c r="N42" s="40">
        <f t="shared" si="2"/>
        <v>0</v>
      </c>
      <c r="O42" s="38">
        <f>SUM(O43:O47)</f>
        <v>0</v>
      </c>
      <c r="P42" s="38">
        <f t="shared" si="9"/>
        <v>0</v>
      </c>
      <c r="Q42" s="41">
        <f t="shared" si="3"/>
        <v>0</v>
      </c>
    </row>
    <row r="43" spans="1:17" ht="30" customHeight="1">
      <c r="A43" s="43">
        <f t="shared" si="0"/>
        <v>26</v>
      </c>
      <c r="B43" s="34" t="s">
        <v>36</v>
      </c>
      <c r="C43" s="35" t="s">
        <v>31</v>
      </c>
      <c r="D43" s="35" t="s">
        <v>79</v>
      </c>
      <c r="E43" s="35" t="s">
        <v>37</v>
      </c>
      <c r="F43" s="35" t="s">
        <v>47</v>
      </c>
      <c r="G43" s="35" t="s">
        <v>64</v>
      </c>
      <c r="H43" s="35" t="s">
        <v>33</v>
      </c>
      <c r="I43" s="36" t="s">
        <v>39</v>
      </c>
      <c r="J43" s="49" t="s">
        <v>81</v>
      </c>
      <c r="K43" s="38">
        <v>95</v>
      </c>
      <c r="L43" s="39"/>
      <c r="M43" s="38"/>
      <c r="N43" s="40">
        <f t="shared" si="2"/>
        <v>0</v>
      </c>
      <c r="O43" s="38"/>
      <c r="P43" s="38"/>
      <c r="Q43" s="41">
        <f t="shared" si="3"/>
        <v>0</v>
      </c>
    </row>
    <row r="44" spans="1:17" ht="30.75" customHeight="1">
      <c r="A44" s="43">
        <f t="shared" si="0"/>
        <v>27</v>
      </c>
      <c r="B44" s="34" t="s">
        <v>36</v>
      </c>
      <c r="C44" s="35" t="s">
        <v>31</v>
      </c>
      <c r="D44" s="35" t="s">
        <v>79</v>
      </c>
      <c r="E44" s="35" t="s">
        <v>64</v>
      </c>
      <c r="F44" s="35" t="s">
        <v>82</v>
      </c>
      <c r="G44" s="35" t="s">
        <v>64</v>
      </c>
      <c r="H44" s="35" t="s">
        <v>33</v>
      </c>
      <c r="I44" s="36" t="s">
        <v>39</v>
      </c>
      <c r="J44" s="49" t="s">
        <v>83</v>
      </c>
      <c r="K44" s="38"/>
      <c r="L44" s="39"/>
      <c r="M44" s="38"/>
      <c r="N44" s="40">
        <f t="shared" si="2"/>
        <v>0</v>
      </c>
      <c r="O44" s="38"/>
      <c r="P44" s="38"/>
      <c r="Q44" s="41">
        <f t="shared" si="3"/>
        <v>0</v>
      </c>
    </row>
    <row r="45" spans="1:17" ht="17.25" customHeight="1">
      <c r="A45" s="43">
        <f t="shared" si="0"/>
        <v>28</v>
      </c>
      <c r="B45" s="34" t="s">
        <v>36</v>
      </c>
      <c r="C45" s="35" t="s">
        <v>31</v>
      </c>
      <c r="D45" s="35" t="s">
        <v>79</v>
      </c>
      <c r="E45" s="35" t="s">
        <v>73</v>
      </c>
      <c r="F45" s="35" t="s">
        <v>45</v>
      </c>
      <c r="G45" s="35" t="s">
        <v>64</v>
      </c>
      <c r="H45" s="35" t="s">
        <v>33</v>
      </c>
      <c r="I45" s="36" t="s">
        <v>39</v>
      </c>
      <c r="J45" s="49" t="s">
        <v>84</v>
      </c>
      <c r="K45" s="38"/>
      <c r="L45" s="39"/>
      <c r="M45" s="38"/>
      <c r="N45" s="40">
        <f t="shared" si="2"/>
        <v>0</v>
      </c>
      <c r="O45" s="38"/>
      <c r="P45" s="38"/>
      <c r="Q45" s="41">
        <f t="shared" si="3"/>
        <v>0</v>
      </c>
    </row>
    <row r="46" spans="1:17" ht="42.75" customHeight="1">
      <c r="A46" s="43">
        <f t="shared" si="0"/>
        <v>29</v>
      </c>
      <c r="B46" s="34" t="s">
        <v>36</v>
      </c>
      <c r="C46" s="35" t="s">
        <v>31</v>
      </c>
      <c r="D46" s="35" t="s">
        <v>79</v>
      </c>
      <c r="E46" s="35" t="s">
        <v>73</v>
      </c>
      <c r="F46" s="35" t="s">
        <v>53</v>
      </c>
      <c r="G46" s="35" t="s">
        <v>64</v>
      </c>
      <c r="H46" s="35" t="s">
        <v>33</v>
      </c>
      <c r="I46" s="36" t="s">
        <v>39</v>
      </c>
      <c r="J46" s="49" t="s">
        <v>85</v>
      </c>
      <c r="K46" s="38"/>
      <c r="L46" s="39"/>
      <c r="M46" s="38"/>
      <c r="N46" s="40">
        <f t="shared" si="2"/>
        <v>0</v>
      </c>
      <c r="O46" s="38"/>
      <c r="P46" s="38"/>
      <c r="Q46" s="41">
        <f t="shared" si="3"/>
        <v>0</v>
      </c>
    </row>
    <row r="47" spans="1:17" ht="31.5" customHeight="1">
      <c r="A47" s="43">
        <f t="shared" si="0"/>
        <v>30</v>
      </c>
      <c r="B47" s="34" t="s">
        <v>36</v>
      </c>
      <c r="C47" s="35" t="s">
        <v>31</v>
      </c>
      <c r="D47" s="35" t="s">
        <v>79</v>
      </c>
      <c r="E47" s="35" t="s">
        <v>73</v>
      </c>
      <c r="F47" s="35" t="s">
        <v>82</v>
      </c>
      <c r="G47" s="35" t="s">
        <v>64</v>
      </c>
      <c r="H47" s="35" t="s">
        <v>33</v>
      </c>
      <c r="I47" s="36" t="s">
        <v>39</v>
      </c>
      <c r="J47" s="49" t="s">
        <v>86</v>
      </c>
      <c r="K47" s="38">
        <v>49</v>
      </c>
      <c r="L47" s="39"/>
      <c r="M47" s="38"/>
      <c r="N47" s="40">
        <f t="shared" si="2"/>
        <v>0</v>
      </c>
      <c r="O47" s="38"/>
      <c r="P47" s="38"/>
      <c r="Q47" s="41">
        <f t="shared" si="3"/>
        <v>0</v>
      </c>
    </row>
    <row r="48" spans="1:17" ht="17.25" customHeight="1">
      <c r="A48" s="43">
        <f t="shared" si="0"/>
        <v>31</v>
      </c>
      <c r="B48" s="34"/>
      <c r="C48" s="35"/>
      <c r="D48" s="35"/>
      <c r="E48" s="35"/>
      <c r="F48" s="35"/>
      <c r="G48" s="35"/>
      <c r="H48" s="35"/>
      <c r="I48" s="36"/>
      <c r="J48" s="61" t="s">
        <v>87</v>
      </c>
      <c r="K48" s="62">
        <f>K49+K59+K61+K65+K70+K72+K79</f>
        <v>146516</v>
      </c>
      <c r="L48" s="63" t="e">
        <f>L49+L59+L61+L65+L70+L72+L79+#REF!</f>
        <v>#REF!</v>
      </c>
      <c r="M48" s="62" t="e">
        <f>M49+M59+M61+M65+M70+M72+M79+#REF!</f>
        <v>#REF!</v>
      </c>
      <c r="N48" s="64" t="e">
        <f t="shared" si="2"/>
        <v>#REF!</v>
      </c>
      <c r="O48" s="62" t="e">
        <f>O49+O59+O61+O65+O70+O72+O79+#REF!</f>
        <v>#REF!</v>
      </c>
      <c r="P48" s="62" t="e">
        <f>P49+P59+P61+P65+P70+P72+P79+#REF!</f>
        <v>#REF!</v>
      </c>
      <c r="Q48" s="41" t="e">
        <f t="shared" si="3"/>
        <v>#REF!</v>
      </c>
    </row>
    <row r="49" spans="1:17" ht="27.75" customHeight="1">
      <c r="A49" s="43">
        <f t="shared" si="0"/>
        <v>32</v>
      </c>
      <c r="B49" s="34" t="s">
        <v>30</v>
      </c>
      <c r="C49" s="35" t="s">
        <v>31</v>
      </c>
      <c r="D49" s="35" t="s">
        <v>88</v>
      </c>
      <c r="E49" s="35" t="s">
        <v>32</v>
      </c>
      <c r="F49" s="35" t="s">
        <v>30</v>
      </c>
      <c r="G49" s="35" t="s">
        <v>32</v>
      </c>
      <c r="H49" s="35" t="s">
        <v>33</v>
      </c>
      <c r="I49" s="36" t="s">
        <v>30</v>
      </c>
      <c r="J49" s="37" t="s">
        <v>89</v>
      </c>
      <c r="K49" s="38">
        <f aca="true" t="shared" si="10" ref="K49:P49">SUM(K50+K51+K52+K56+K58)</f>
        <v>79573</v>
      </c>
      <c r="L49" s="39">
        <f>SUM(L50+L51+L52+L56+L58)</f>
        <v>76381.3</v>
      </c>
      <c r="M49" s="38">
        <f t="shared" si="10"/>
        <v>75561.3</v>
      </c>
      <c r="N49" s="40">
        <f t="shared" si="2"/>
        <v>-820</v>
      </c>
      <c r="O49" s="38">
        <f>SUM(O50+O51+O52+O56+O58)</f>
        <v>73462.1</v>
      </c>
      <c r="P49" s="38">
        <f t="shared" si="10"/>
        <v>75939.1</v>
      </c>
      <c r="Q49" s="41">
        <f t="shared" si="3"/>
        <v>2477</v>
      </c>
    </row>
    <row r="50" spans="1:17" ht="44.25" customHeight="1">
      <c r="A50" s="43">
        <f t="shared" si="0"/>
        <v>33</v>
      </c>
      <c r="B50" s="34" t="s">
        <v>90</v>
      </c>
      <c r="C50" s="35" t="s">
        <v>31</v>
      </c>
      <c r="D50" s="35" t="s">
        <v>88</v>
      </c>
      <c r="E50" s="35" t="s">
        <v>37</v>
      </c>
      <c r="F50" s="35" t="s">
        <v>55</v>
      </c>
      <c r="G50" s="35" t="s">
        <v>64</v>
      </c>
      <c r="H50" s="35" t="s">
        <v>33</v>
      </c>
      <c r="I50" s="36" t="s">
        <v>91</v>
      </c>
      <c r="J50" s="49" t="s">
        <v>92</v>
      </c>
      <c r="K50" s="38">
        <v>0</v>
      </c>
      <c r="L50" s="39">
        <v>0</v>
      </c>
      <c r="M50" s="38">
        <v>0</v>
      </c>
      <c r="N50" s="40">
        <f t="shared" si="2"/>
        <v>0</v>
      </c>
      <c r="O50" s="38">
        <v>0</v>
      </c>
      <c r="P50" s="38">
        <v>0</v>
      </c>
      <c r="Q50" s="41">
        <f t="shared" si="3"/>
        <v>0</v>
      </c>
    </row>
    <row r="51" spans="1:17" ht="30" customHeight="1">
      <c r="A51" s="43">
        <f t="shared" si="0"/>
        <v>34</v>
      </c>
      <c r="B51" s="34" t="s">
        <v>93</v>
      </c>
      <c r="C51" s="35" t="s">
        <v>31</v>
      </c>
      <c r="D51" s="35" t="s">
        <v>88</v>
      </c>
      <c r="E51" s="35" t="s">
        <v>60</v>
      </c>
      <c r="F51" s="35" t="s">
        <v>55</v>
      </c>
      <c r="G51" s="35" t="s">
        <v>64</v>
      </c>
      <c r="H51" s="65" t="s">
        <v>94</v>
      </c>
      <c r="I51" s="36" t="s">
        <v>91</v>
      </c>
      <c r="J51" s="56" t="s">
        <v>95</v>
      </c>
      <c r="K51" s="50"/>
      <c r="L51" s="51">
        <v>37060</v>
      </c>
      <c r="M51" s="50">
        <v>30000</v>
      </c>
      <c r="N51" s="40">
        <f t="shared" si="2"/>
        <v>-7060</v>
      </c>
      <c r="O51" s="66">
        <v>33238</v>
      </c>
      <c r="P51" s="50">
        <v>30000</v>
      </c>
      <c r="Q51" s="41">
        <f t="shared" si="3"/>
        <v>-3238</v>
      </c>
    </row>
    <row r="52" spans="1:17" ht="66.75" customHeight="1">
      <c r="A52" s="43">
        <f t="shared" si="0"/>
        <v>35</v>
      </c>
      <c r="B52" s="34" t="s">
        <v>30</v>
      </c>
      <c r="C52" s="35" t="s">
        <v>31</v>
      </c>
      <c r="D52" s="35" t="s">
        <v>88</v>
      </c>
      <c r="E52" s="35" t="s">
        <v>57</v>
      </c>
      <c r="F52" s="35" t="s">
        <v>30</v>
      </c>
      <c r="G52" s="35" t="s">
        <v>32</v>
      </c>
      <c r="H52" s="35" t="s">
        <v>33</v>
      </c>
      <c r="I52" s="36" t="s">
        <v>91</v>
      </c>
      <c r="J52" s="42" t="s">
        <v>96</v>
      </c>
      <c r="K52" s="38">
        <f aca="true" t="shared" si="11" ref="K52:P52">SUM(K53:K55)</f>
        <v>22800</v>
      </c>
      <c r="L52" s="39">
        <f t="shared" si="11"/>
        <v>14850</v>
      </c>
      <c r="M52" s="38">
        <f t="shared" si="11"/>
        <v>21090</v>
      </c>
      <c r="N52" s="40">
        <f t="shared" si="2"/>
        <v>6240</v>
      </c>
      <c r="O52" s="38">
        <f t="shared" si="11"/>
        <v>15720</v>
      </c>
      <c r="P52" s="38">
        <f t="shared" si="11"/>
        <v>21435</v>
      </c>
      <c r="Q52" s="41">
        <f t="shared" si="3"/>
        <v>5715</v>
      </c>
    </row>
    <row r="53" spans="1:17" ht="59.25" customHeight="1">
      <c r="A53" s="43">
        <f t="shared" si="0"/>
        <v>36</v>
      </c>
      <c r="B53" s="67" t="s">
        <v>90</v>
      </c>
      <c r="C53" s="65" t="s">
        <v>31</v>
      </c>
      <c r="D53" s="65" t="s">
        <v>88</v>
      </c>
      <c r="E53" s="65" t="s">
        <v>57</v>
      </c>
      <c r="F53" s="65" t="s">
        <v>45</v>
      </c>
      <c r="G53" s="65" t="s">
        <v>64</v>
      </c>
      <c r="H53" s="65" t="s">
        <v>33</v>
      </c>
      <c r="I53" s="68" t="s">
        <v>91</v>
      </c>
      <c r="J53" s="49" t="s">
        <v>97</v>
      </c>
      <c r="K53" s="38">
        <v>22800</v>
      </c>
      <c r="L53" s="39">
        <v>11500</v>
      </c>
      <c r="M53" s="38">
        <v>20400</v>
      </c>
      <c r="N53" s="40">
        <f t="shared" si="2"/>
        <v>8900</v>
      </c>
      <c r="O53" s="69">
        <v>12100</v>
      </c>
      <c r="P53" s="38">
        <v>20800</v>
      </c>
      <c r="Q53" s="41">
        <f t="shared" si="3"/>
        <v>8700</v>
      </c>
    </row>
    <row r="54" spans="1:17" ht="84" customHeight="1">
      <c r="A54" s="43">
        <f t="shared" si="0"/>
        <v>37</v>
      </c>
      <c r="B54" s="34" t="s">
        <v>90</v>
      </c>
      <c r="C54" s="35" t="s">
        <v>31</v>
      </c>
      <c r="D54" s="35" t="s">
        <v>88</v>
      </c>
      <c r="E54" s="35" t="s">
        <v>57</v>
      </c>
      <c r="F54" s="35" t="s">
        <v>98</v>
      </c>
      <c r="G54" s="35" t="s">
        <v>64</v>
      </c>
      <c r="H54" s="35" t="s">
        <v>33</v>
      </c>
      <c r="I54" s="36" t="s">
        <v>91</v>
      </c>
      <c r="J54" s="49" t="s">
        <v>99</v>
      </c>
      <c r="K54" s="38"/>
      <c r="L54" s="39">
        <v>550</v>
      </c>
      <c r="M54" s="38">
        <v>400</v>
      </c>
      <c r="N54" s="40">
        <f t="shared" si="2"/>
        <v>-150</v>
      </c>
      <c r="O54" s="69">
        <v>480</v>
      </c>
      <c r="P54" s="38">
        <v>300</v>
      </c>
      <c r="Q54" s="41">
        <f t="shared" si="3"/>
        <v>-180</v>
      </c>
    </row>
    <row r="55" spans="1:17" ht="60.75" customHeight="1">
      <c r="A55" s="43">
        <f t="shared" si="0"/>
        <v>38</v>
      </c>
      <c r="B55" s="34" t="s">
        <v>90</v>
      </c>
      <c r="C55" s="35" t="s">
        <v>31</v>
      </c>
      <c r="D55" s="35" t="s">
        <v>88</v>
      </c>
      <c r="E55" s="35" t="s">
        <v>57</v>
      </c>
      <c r="F55" s="35" t="s">
        <v>100</v>
      </c>
      <c r="G55" s="35" t="s">
        <v>64</v>
      </c>
      <c r="H55" s="35" t="s">
        <v>33</v>
      </c>
      <c r="I55" s="36" t="s">
        <v>91</v>
      </c>
      <c r="J55" s="49" t="s">
        <v>101</v>
      </c>
      <c r="K55" s="38"/>
      <c r="L55" s="39">
        <v>2800</v>
      </c>
      <c r="M55" s="38">
        <v>290</v>
      </c>
      <c r="N55" s="40">
        <f t="shared" si="2"/>
        <v>-2510</v>
      </c>
      <c r="O55" s="69">
        <v>3140</v>
      </c>
      <c r="P55" s="38">
        <v>335</v>
      </c>
      <c r="Q55" s="41">
        <f t="shared" si="3"/>
        <v>-2805</v>
      </c>
    </row>
    <row r="56" spans="1:17" ht="45" customHeight="1">
      <c r="A56" s="43">
        <f t="shared" si="0"/>
        <v>39</v>
      </c>
      <c r="B56" s="34" t="s">
        <v>90</v>
      </c>
      <c r="C56" s="35" t="s">
        <v>31</v>
      </c>
      <c r="D56" s="35" t="s">
        <v>88</v>
      </c>
      <c r="E56" s="35" t="s">
        <v>73</v>
      </c>
      <c r="F56" s="35" t="s">
        <v>102</v>
      </c>
      <c r="G56" s="35" t="s">
        <v>64</v>
      </c>
      <c r="H56" s="35" t="s">
        <v>33</v>
      </c>
      <c r="I56" s="36" t="s">
        <v>91</v>
      </c>
      <c r="J56" s="49" t="s">
        <v>103</v>
      </c>
      <c r="K56" s="38">
        <v>468</v>
      </c>
      <c r="L56" s="39">
        <v>471.3</v>
      </c>
      <c r="M56" s="38">
        <v>471.3</v>
      </c>
      <c r="N56" s="40">
        <f t="shared" si="2"/>
        <v>0</v>
      </c>
      <c r="O56" s="69">
        <v>504.1</v>
      </c>
      <c r="P56" s="38">
        <v>504.1</v>
      </c>
      <c r="Q56" s="41">
        <f t="shared" si="3"/>
        <v>0</v>
      </c>
    </row>
    <row r="57" spans="1:17" ht="34.5" customHeight="1">
      <c r="A57" s="43">
        <f t="shared" si="0"/>
        <v>40</v>
      </c>
      <c r="B57" s="34" t="s">
        <v>76</v>
      </c>
      <c r="C57" s="35" t="s">
        <v>31</v>
      </c>
      <c r="D57" s="35" t="s">
        <v>88</v>
      </c>
      <c r="E57" s="35" t="s">
        <v>79</v>
      </c>
      <c r="F57" s="35" t="s">
        <v>100</v>
      </c>
      <c r="G57" s="35" t="s">
        <v>64</v>
      </c>
      <c r="H57" s="35" t="s">
        <v>33</v>
      </c>
      <c r="I57" s="36" t="s">
        <v>91</v>
      </c>
      <c r="J57" s="49" t="s">
        <v>104</v>
      </c>
      <c r="K57" s="38">
        <v>1500</v>
      </c>
      <c r="L57" s="39"/>
      <c r="M57" s="38"/>
      <c r="N57" s="40"/>
      <c r="O57" s="69"/>
      <c r="P57" s="38"/>
      <c r="Q57" s="41"/>
    </row>
    <row r="58" spans="1:17" ht="60" customHeight="1">
      <c r="A58" s="43">
        <f t="shared" si="0"/>
        <v>41</v>
      </c>
      <c r="B58" s="34" t="s">
        <v>90</v>
      </c>
      <c r="C58" s="35" t="s">
        <v>31</v>
      </c>
      <c r="D58" s="35" t="s">
        <v>88</v>
      </c>
      <c r="E58" s="35" t="s">
        <v>79</v>
      </c>
      <c r="F58" s="35" t="s">
        <v>105</v>
      </c>
      <c r="G58" s="35" t="s">
        <v>64</v>
      </c>
      <c r="H58" s="35" t="s">
        <v>33</v>
      </c>
      <c r="I58" s="36" t="s">
        <v>91</v>
      </c>
      <c r="J58" s="49" t="s">
        <v>106</v>
      </c>
      <c r="K58" s="50">
        <v>56305</v>
      </c>
      <c r="L58" s="39">
        <v>24000</v>
      </c>
      <c r="M58" s="38">
        <v>24000</v>
      </c>
      <c r="N58" s="40">
        <f t="shared" si="2"/>
        <v>0</v>
      </c>
      <c r="O58" s="69">
        <v>24000</v>
      </c>
      <c r="P58" s="38">
        <v>24000</v>
      </c>
      <c r="Q58" s="41">
        <f t="shared" si="3"/>
        <v>0</v>
      </c>
    </row>
    <row r="59" spans="1:17" ht="17.25" customHeight="1">
      <c r="A59" s="43">
        <f t="shared" si="0"/>
        <v>42</v>
      </c>
      <c r="B59" s="34" t="s">
        <v>30</v>
      </c>
      <c r="C59" s="35" t="s">
        <v>31</v>
      </c>
      <c r="D59" s="35" t="s">
        <v>107</v>
      </c>
      <c r="E59" s="35" t="s">
        <v>32</v>
      </c>
      <c r="F59" s="35" t="s">
        <v>30</v>
      </c>
      <c r="G59" s="35" t="s">
        <v>32</v>
      </c>
      <c r="H59" s="35" t="s">
        <v>33</v>
      </c>
      <c r="I59" s="36" t="s">
        <v>30</v>
      </c>
      <c r="J59" s="37" t="s">
        <v>108</v>
      </c>
      <c r="K59" s="38">
        <f aca="true" t="shared" si="12" ref="K59:P59">SUM(K60)</f>
        <v>2426</v>
      </c>
      <c r="L59" s="39">
        <f t="shared" si="12"/>
        <v>1727</v>
      </c>
      <c r="M59" s="38">
        <f t="shared" si="12"/>
        <v>1727</v>
      </c>
      <c r="N59" s="40">
        <f t="shared" si="2"/>
        <v>0</v>
      </c>
      <c r="O59" s="38">
        <f t="shared" si="12"/>
        <v>1727</v>
      </c>
      <c r="P59" s="38">
        <f t="shared" si="12"/>
        <v>1727</v>
      </c>
      <c r="Q59" s="41">
        <f t="shared" si="3"/>
        <v>0</v>
      </c>
    </row>
    <row r="60" spans="1:17" ht="17.25" customHeight="1">
      <c r="A60" s="43">
        <f t="shared" si="0"/>
        <v>43</v>
      </c>
      <c r="B60" s="34" t="s">
        <v>30</v>
      </c>
      <c r="C60" s="35" t="s">
        <v>31</v>
      </c>
      <c r="D60" s="35" t="s">
        <v>107</v>
      </c>
      <c r="E60" s="35" t="s">
        <v>37</v>
      </c>
      <c r="F60" s="35" t="s">
        <v>30</v>
      </c>
      <c r="G60" s="35" t="s">
        <v>37</v>
      </c>
      <c r="H60" s="35" t="s">
        <v>33</v>
      </c>
      <c r="I60" s="36" t="s">
        <v>91</v>
      </c>
      <c r="J60" s="49" t="s">
        <v>109</v>
      </c>
      <c r="K60" s="38">
        <v>2426</v>
      </c>
      <c r="L60" s="39">
        <v>1727</v>
      </c>
      <c r="M60" s="38">
        <v>1727</v>
      </c>
      <c r="N60" s="40">
        <f t="shared" si="2"/>
        <v>0</v>
      </c>
      <c r="O60" s="38">
        <v>1727</v>
      </c>
      <c r="P60" s="38">
        <v>1727</v>
      </c>
      <c r="Q60" s="41">
        <f t="shared" si="3"/>
        <v>0</v>
      </c>
    </row>
    <row r="61" spans="1:17" ht="29.25" customHeight="1">
      <c r="A61" s="43">
        <f t="shared" si="0"/>
        <v>44</v>
      </c>
      <c r="B61" s="34" t="s">
        <v>30</v>
      </c>
      <c r="C61" s="35" t="s">
        <v>31</v>
      </c>
      <c r="D61" s="35" t="s">
        <v>110</v>
      </c>
      <c r="E61" s="35" t="s">
        <v>32</v>
      </c>
      <c r="F61" s="35" t="s">
        <v>30</v>
      </c>
      <c r="G61" s="35" t="s">
        <v>32</v>
      </c>
      <c r="H61" s="35" t="s">
        <v>33</v>
      </c>
      <c r="I61" s="36" t="s">
        <v>30</v>
      </c>
      <c r="J61" s="37" t="s">
        <v>111</v>
      </c>
      <c r="K61" s="38">
        <f>SUM(K62:K64)</f>
        <v>20302</v>
      </c>
      <c r="L61" s="39">
        <f>SUM(L62:L64)</f>
        <v>21724</v>
      </c>
      <c r="M61" s="38">
        <f>SUM(M62:M64)</f>
        <v>21724</v>
      </c>
      <c r="N61" s="40">
        <f t="shared" si="2"/>
        <v>0</v>
      </c>
      <c r="O61" s="38">
        <f>SUM(O62:O64)</f>
        <v>23244</v>
      </c>
      <c r="P61" s="38">
        <f>SUM(P62:P64)</f>
        <v>23244</v>
      </c>
      <c r="Q61" s="41">
        <f t="shared" si="3"/>
        <v>0</v>
      </c>
    </row>
    <row r="62" spans="1:17" ht="42" customHeight="1">
      <c r="A62" s="43">
        <f t="shared" si="0"/>
        <v>45</v>
      </c>
      <c r="B62" s="34" t="s">
        <v>112</v>
      </c>
      <c r="C62" s="35" t="s">
        <v>31</v>
      </c>
      <c r="D62" s="35" t="s">
        <v>110</v>
      </c>
      <c r="E62" s="35" t="s">
        <v>60</v>
      </c>
      <c r="F62" s="35" t="s">
        <v>55</v>
      </c>
      <c r="G62" s="35" t="s">
        <v>64</v>
      </c>
      <c r="H62" s="35" t="s">
        <v>113</v>
      </c>
      <c r="I62" s="36" t="s">
        <v>114</v>
      </c>
      <c r="J62" s="44" t="s">
        <v>115</v>
      </c>
      <c r="K62" s="70">
        <v>18136</v>
      </c>
      <c r="L62" s="71">
        <v>19406</v>
      </c>
      <c r="M62" s="70">
        <v>19406</v>
      </c>
      <c r="N62" s="40">
        <f t="shared" si="2"/>
        <v>0</v>
      </c>
      <c r="O62" s="70">
        <v>20764</v>
      </c>
      <c r="P62" s="70">
        <v>20764</v>
      </c>
      <c r="Q62" s="41">
        <f t="shared" si="3"/>
        <v>0</v>
      </c>
    </row>
    <row r="63" spans="1:17" ht="43.5" customHeight="1">
      <c r="A63" s="43">
        <f t="shared" si="0"/>
        <v>46</v>
      </c>
      <c r="B63" s="34" t="s">
        <v>112</v>
      </c>
      <c r="C63" s="35" t="s">
        <v>31</v>
      </c>
      <c r="D63" s="35" t="s">
        <v>110</v>
      </c>
      <c r="E63" s="35" t="s">
        <v>60</v>
      </c>
      <c r="F63" s="35" t="s">
        <v>55</v>
      </c>
      <c r="G63" s="35" t="s">
        <v>64</v>
      </c>
      <c r="H63" s="35" t="s">
        <v>116</v>
      </c>
      <c r="I63" s="36" t="s">
        <v>114</v>
      </c>
      <c r="J63" s="49" t="s">
        <v>117</v>
      </c>
      <c r="K63" s="38">
        <v>0</v>
      </c>
      <c r="L63" s="39">
        <v>0</v>
      </c>
      <c r="M63" s="38">
        <v>0</v>
      </c>
      <c r="N63" s="40">
        <f t="shared" si="2"/>
        <v>0</v>
      </c>
      <c r="O63" s="38">
        <v>0</v>
      </c>
      <c r="P63" s="38">
        <v>0</v>
      </c>
      <c r="Q63" s="41">
        <f t="shared" si="3"/>
        <v>0</v>
      </c>
    </row>
    <row r="64" spans="1:17" ht="42" customHeight="1">
      <c r="A64" s="43">
        <f t="shared" si="0"/>
        <v>47</v>
      </c>
      <c r="B64" s="34" t="s">
        <v>112</v>
      </c>
      <c r="C64" s="35" t="s">
        <v>31</v>
      </c>
      <c r="D64" s="35" t="s">
        <v>110</v>
      </c>
      <c r="E64" s="35" t="s">
        <v>60</v>
      </c>
      <c r="F64" s="35" t="s">
        <v>55</v>
      </c>
      <c r="G64" s="35" t="s">
        <v>64</v>
      </c>
      <c r="H64" s="35" t="s">
        <v>118</v>
      </c>
      <c r="I64" s="36" t="s">
        <v>114</v>
      </c>
      <c r="J64" s="49" t="s">
        <v>119</v>
      </c>
      <c r="K64" s="38">
        <v>2166</v>
      </c>
      <c r="L64" s="39">
        <v>2318</v>
      </c>
      <c r="M64" s="38">
        <v>2318</v>
      </c>
      <c r="N64" s="40">
        <f t="shared" si="2"/>
        <v>0</v>
      </c>
      <c r="O64" s="38">
        <v>2480</v>
      </c>
      <c r="P64" s="38">
        <v>2480</v>
      </c>
      <c r="Q64" s="41">
        <f t="shared" si="3"/>
        <v>0</v>
      </c>
    </row>
    <row r="65" spans="1:17" ht="30.75" customHeight="1">
      <c r="A65" s="43">
        <f t="shared" si="0"/>
        <v>48</v>
      </c>
      <c r="B65" s="34" t="s">
        <v>30</v>
      </c>
      <c r="C65" s="35" t="s">
        <v>31</v>
      </c>
      <c r="D65" s="35" t="s">
        <v>120</v>
      </c>
      <c r="E65" s="35" t="s">
        <v>32</v>
      </c>
      <c r="F65" s="35" t="s">
        <v>30</v>
      </c>
      <c r="G65" s="35" t="s">
        <v>32</v>
      </c>
      <c r="H65" s="35" t="s">
        <v>33</v>
      </c>
      <c r="I65" s="36" t="s">
        <v>30</v>
      </c>
      <c r="J65" s="72" t="s">
        <v>121</v>
      </c>
      <c r="K65" s="38">
        <f>SUM(K66+K67)</f>
        <v>33570</v>
      </c>
      <c r="L65" s="39">
        <f>SUM(L66+L67)</f>
        <v>16000</v>
      </c>
      <c r="M65" s="38">
        <f>SUM(M66+M67)</f>
        <v>16000</v>
      </c>
      <c r="N65" s="40">
        <f t="shared" si="2"/>
        <v>0</v>
      </c>
      <c r="O65" s="38">
        <f>SUM(O66+O67)</f>
        <v>16000</v>
      </c>
      <c r="P65" s="38">
        <f>SUM(P66+P67)</f>
        <v>16000</v>
      </c>
      <c r="Q65" s="41">
        <f t="shared" si="3"/>
        <v>0</v>
      </c>
    </row>
    <row r="66" spans="1:17" ht="17.25" customHeight="1">
      <c r="A66" s="25">
        <f t="shared" si="0"/>
        <v>49</v>
      </c>
      <c r="B66" s="34" t="s">
        <v>90</v>
      </c>
      <c r="C66" s="35" t="s">
        <v>31</v>
      </c>
      <c r="D66" s="35" t="s">
        <v>120</v>
      </c>
      <c r="E66" s="35" t="s">
        <v>37</v>
      </c>
      <c r="F66" s="35" t="s">
        <v>55</v>
      </c>
      <c r="G66" s="35" t="s">
        <v>64</v>
      </c>
      <c r="H66" s="35" t="s">
        <v>33</v>
      </c>
      <c r="I66" s="36" t="s">
        <v>122</v>
      </c>
      <c r="J66" s="49" t="s">
        <v>123</v>
      </c>
      <c r="K66" s="38">
        <v>18000</v>
      </c>
      <c r="L66" s="39">
        <v>16000</v>
      </c>
      <c r="M66" s="38">
        <v>16000</v>
      </c>
      <c r="N66" s="40">
        <f t="shared" si="2"/>
        <v>0</v>
      </c>
      <c r="O66" s="38">
        <v>16000</v>
      </c>
      <c r="P66" s="38">
        <v>16000</v>
      </c>
      <c r="Q66" s="41">
        <f t="shared" si="3"/>
        <v>0</v>
      </c>
    </row>
    <row r="67" spans="1:17" ht="30" customHeight="1">
      <c r="A67" s="25">
        <f t="shared" si="0"/>
        <v>50</v>
      </c>
      <c r="B67" s="34" t="s">
        <v>90</v>
      </c>
      <c r="C67" s="35" t="s">
        <v>31</v>
      </c>
      <c r="D67" s="35" t="s">
        <v>120</v>
      </c>
      <c r="E67" s="35" t="s">
        <v>42</v>
      </c>
      <c r="F67" s="35" t="s">
        <v>30</v>
      </c>
      <c r="G67" s="35" t="s">
        <v>32</v>
      </c>
      <c r="H67" s="35" t="s">
        <v>33</v>
      </c>
      <c r="I67" s="36" t="s">
        <v>30</v>
      </c>
      <c r="J67" s="42" t="s">
        <v>124</v>
      </c>
      <c r="K67" s="38">
        <f>SUM(K68:K69)</f>
        <v>15570</v>
      </c>
      <c r="L67" s="39">
        <f>SUM(L68:L69)</f>
        <v>0</v>
      </c>
      <c r="M67" s="38">
        <f>SUM(M68:M69)</f>
        <v>0</v>
      </c>
      <c r="N67" s="40">
        <f t="shared" si="2"/>
        <v>0</v>
      </c>
      <c r="O67" s="38">
        <f>SUM(O68:O69)</f>
        <v>0</v>
      </c>
      <c r="P67" s="38">
        <f>SUM(P68:P69)</f>
        <v>0</v>
      </c>
      <c r="Q67" s="41">
        <f t="shared" si="3"/>
        <v>0</v>
      </c>
    </row>
    <row r="68" spans="1:17" ht="72" customHeight="1">
      <c r="A68" s="25">
        <f t="shared" si="0"/>
        <v>51</v>
      </c>
      <c r="B68" s="34" t="s">
        <v>90</v>
      </c>
      <c r="C68" s="35" t="s">
        <v>31</v>
      </c>
      <c r="D68" s="35" t="s">
        <v>120</v>
      </c>
      <c r="E68" s="35" t="s">
        <v>42</v>
      </c>
      <c r="F68" s="35" t="s">
        <v>125</v>
      </c>
      <c r="G68" s="35" t="s">
        <v>64</v>
      </c>
      <c r="H68" s="35" t="s">
        <v>33</v>
      </c>
      <c r="I68" s="36" t="s">
        <v>122</v>
      </c>
      <c r="J68" s="49" t="s">
        <v>126</v>
      </c>
      <c r="K68" s="38">
        <v>15570</v>
      </c>
      <c r="L68" s="39">
        <v>0</v>
      </c>
      <c r="M68" s="38">
        <v>0</v>
      </c>
      <c r="N68" s="40">
        <f t="shared" si="2"/>
        <v>0</v>
      </c>
      <c r="O68" s="38">
        <v>0</v>
      </c>
      <c r="P68" s="38">
        <v>0</v>
      </c>
      <c r="Q68" s="41">
        <f t="shared" si="3"/>
        <v>0</v>
      </c>
    </row>
    <row r="69" spans="1:17" ht="68.25" customHeight="1">
      <c r="A69" s="25">
        <f t="shared" si="0"/>
        <v>52</v>
      </c>
      <c r="B69" s="34" t="s">
        <v>90</v>
      </c>
      <c r="C69" s="35" t="s">
        <v>31</v>
      </c>
      <c r="D69" s="35" t="s">
        <v>120</v>
      </c>
      <c r="E69" s="35" t="s">
        <v>42</v>
      </c>
      <c r="F69" s="35" t="s">
        <v>125</v>
      </c>
      <c r="G69" s="35" t="s">
        <v>64</v>
      </c>
      <c r="H69" s="35" t="s">
        <v>33</v>
      </c>
      <c r="I69" s="36" t="s">
        <v>127</v>
      </c>
      <c r="J69" s="49" t="s">
        <v>128</v>
      </c>
      <c r="K69" s="73"/>
      <c r="L69" s="74"/>
      <c r="M69" s="73"/>
      <c r="N69" s="40">
        <f t="shared" si="2"/>
        <v>0</v>
      </c>
      <c r="O69" s="73"/>
      <c r="P69" s="73"/>
      <c r="Q69" s="41">
        <f t="shared" si="3"/>
        <v>0</v>
      </c>
    </row>
    <row r="70" spans="1:17" ht="17.25" customHeight="1">
      <c r="A70" s="25">
        <f t="shared" si="0"/>
        <v>53</v>
      </c>
      <c r="B70" s="34" t="s">
        <v>30</v>
      </c>
      <c r="C70" s="35" t="s">
        <v>31</v>
      </c>
      <c r="D70" s="35" t="s">
        <v>129</v>
      </c>
      <c r="E70" s="35" t="s">
        <v>32</v>
      </c>
      <c r="F70" s="35" t="s">
        <v>30</v>
      </c>
      <c r="G70" s="35" t="s">
        <v>32</v>
      </c>
      <c r="H70" s="35" t="s">
        <v>33</v>
      </c>
      <c r="I70" s="36" t="s">
        <v>30</v>
      </c>
      <c r="J70" s="37" t="s">
        <v>130</v>
      </c>
      <c r="K70" s="38">
        <f aca="true" t="shared" si="13" ref="K70:P70">SUM(K71:K71)</f>
        <v>145</v>
      </c>
      <c r="L70" s="39">
        <f t="shared" si="13"/>
        <v>156</v>
      </c>
      <c r="M70" s="38">
        <f t="shared" si="13"/>
        <v>156</v>
      </c>
      <c r="N70" s="40">
        <f t="shared" si="2"/>
        <v>0</v>
      </c>
      <c r="O70" s="38">
        <f t="shared" si="13"/>
        <v>166</v>
      </c>
      <c r="P70" s="38">
        <f t="shared" si="13"/>
        <v>166</v>
      </c>
      <c r="Q70" s="41">
        <f t="shared" si="3"/>
        <v>0</v>
      </c>
    </row>
    <row r="71" spans="1:17" ht="30" customHeight="1">
      <c r="A71" s="25">
        <f t="shared" si="0"/>
        <v>54</v>
      </c>
      <c r="B71" s="34" t="s">
        <v>30</v>
      </c>
      <c r="C71" s="35" t="s">
        <v>31</v>
      </c>
      <c r="D71" s="35" t="s">
        <v>129</v>
      </c>
      <c r="E71" s="35" t="s">
        <v>42</v>
      </c>
      <c r="F71" s="35" t="s">
        <v>55</v>
      </c>
      <c r="G71" s="35" t="s">
        <v>64</v>
      </c>
      <c r="H71" s="35" t="s">
        <v>33</v>
      </c>
      <c r="I71" s="36" t="s">
        <v>74</v>
      </c>
      <c r="J71" s="44" t="s">
        <v>131</v>
      </c>
      <c r="K71" s="47">
        <v>145</v>
      </c>
      <c r="L71" s="46">
        <v>156</v>
      </c>
      <c r="M71" s="47">
        <v>156</v>
      </c>
      <c r="N71" s="40">
        <f t="shared" si="2"/>
        <v>0</v>
      </c>
      <c r="O71" s="47">
        <v>166</v>
      </c>
      <c r="P71" s="47">
        <v>166</v>
      </c>
      <c r="Q71" s="41">
        <f t="shared" si="3"/>
        <v>0</v>
      </c>
    </row>
    <row r="72" spans="1:17" ht="17.25" customHeight="1">
      <c r="A72" s="25">
        <f t="shared" si="0"/>
        <v>55</v>
      </c>
      <c r="B72" s="34" t="s">
        <v>30</v>
      </c>
      <c r="C72" s="35" t="s">
        <v>31</v>
      </c>
      <c r="D72" s="35" t="s">
        <v>132</v>
      </c>
      <c r="E72" s="35" t="s">
        <v>32</v>
      </c>
      <c r="F72" s="35" t="s">
        <v>30</v>
      </c>
      <c r="G72" s="35" t="s">
        <v>32</v>
      </c>
      <c r="H72" s="35" t="s">
        <v>33</v>
      </c>
      <c r="I72" s="36" t="s">
        <v>30</v>
      </c>
      <c r="J72" s="37" t="s">
        <v>133</v>
      </c>
      <c r="K72" s="75">
        <f aca="true" t="shared" si="14" ref="K72:P72">SUM(K73+K76+K77+K78)</f>
        <v>7000</v>
      </c>
      <c r="L72" s="76">
        <f>SUM(L73+L76+L77+L78)</f>
        <v>8000</v>
      </c>
      <c r="M72" s="75">
        <f t="shared" si="14"/>
        <v>8000</v>
      </c>
      <c r="N72" s="40">
        <f t="shared" si="2"/>
        <v>0</v>
      </c>
      <c r="O72" s="75">
        <f>SUM(O73+O76+O77+O78)</f>
        <v>8800</v>
      </c>
      <c r="P72" s="75">
        <f t="shared" si="14"/>
        <v>8800</v>
      </c>
      <c r="Q72" s="41">
        <f t="shared" si="3"/>
        <v>0</v>
      </c>
    </row>
    <row r="73" spans="1:17" ht="30" customHeight="1">
      <c r="A73" s="25">
        <f t="shared" si="0"/>
        <v>56</v>
      </c>
      <c r="B73" s="34" t="s">
        <v>36</v>
      </c>
      <c r="C73" s="35" t="s">
        <v>31</v>
      </c>
      <c r="D73" s="35" t="s">
        <v>132</v>
      </c>
      <c r="E73" s="35" t="s">
        <v>60</v>
      </c>
      <c r="F73" s="35" t="s">
        <v>30</v>
      </c>
      <c r="G73" s="35" t="s">
        <v>32</v>
      </c>
      <c r="H73" s="35" t="s">
        <v>33</v>
      </c>
      <c r="I73" s="36" t="s">
        <v>74</v>
      </c>
      <c r="J73" s="42" t="s">
        <v>134</v>
      </c>
      <c r="K73" s="38">
        <f aca="true" t="shared" si="15" ref="K73:P73">SUM(K74:K75)</f>
        <v>100</v>
      </c>
      <c r="L73" s="39">
        <f>SUM(L74:L75)</f>
        <v>200</v>
      </c>
      <c r="M73" s="38">
        <f t="shared" si="15"/>
        <v>200</v>
      </c>
      <c r="N73" s="40">
        <f t="shared" si="2"/>
        <v>0</v>
      </c>
      <c r="O73" s="38">
        <f>SUM(O74:O75)</f>
        <v>200</v>
      </c>
      <c r="P73" s="38">
        <f t="shared" si="15"/>
        <v>200</v>
      </c>
      <c r="Q73" s="41">
        <f t="shared" si="3"/>
        <v>0</v>
      </c>
    </row>
    <row r="74" spans="1:17" ht="54.75" customHeight="1">
      <c r="A74" s="25">
        <f t="shared" si="0"/>
        <v>57</v>
      </c>
      <c r="B74" s="34" t="s">
        <v>36</v>
      </c>
      <c r="C74" s="35" t="s">
        <v>31</v>
      </c>
      <c r="D74" s="35" t="s">
        <v>132</v>
      </c>
      <c r="E74" s="35" t="s">
        <v>60</v>
      </c>
      <c r="F74" s="35" t="s">
        <v>45</v>
      </c>
      <c r="G74" s="35" t="s">
        <v>37</v>
      </c>
      <c r="H74" s="35" t="s">
        <v>33</v>
      </c>
      <c r="I74" s="36" t="s">
        <v>74</v>
      </c>
      <c r="J74" s="49" t="s">
        <v>135</v>
      </c>
      <c r="K74" s="75">
        <v>50</v>
      </c>
      <c r="L74" s="76">
        <v>100</v>
      </c>
      <c r="M74" s="75">
        <v>100</v>
      </c>
      <c r="N74" s="40">
        <f t="shared" si="2"/>
        <v>0</v>
      </c>
      <c r="O74" s="75">
        <v>100</v>
      </c>
      <c r="P74" s="75">
        <v>100</v>
      </c>
      <c r="Q74" s="41">
        <f t="shared" si="3"/>
        <v>0</v>
      </c>
    </row>
    <row r="75" spans="1:17" ht="42" customHeight="1">
      <c r="A75" s="25">
        <f t="shared" si="0"/>
        <v>58</v>
      </c>
      <c r="B75" s="34" t="s">
        <v>36</v>
      </c>
      <c r="C75" s="35" t="s">
        <v>31</v>
      </c>
      <c r="D75" s="35" t="s">
        <v>132</v>
      </c>
      <c r="E75" s="35" t="s">
        <v>60</v>
      </c>
      <c r="F75" s="35" t="s">
        <v>53</v>
      </c>
      <c r="G75" s="35" t="s">
        <v>37</v>
      </c>
      <c r="H75" s="35" t="s">
        <v>33</v>
      </c>
      <c r="I75" s="36" t="s">
        <v>74</v>
      </c>
      <c r="J75" s="49" t="s">
        <v>136</v>
      </c>
      <c r="K75" s="75">
        <v>50</v>
      </c>
      <c r="L75" s="76">
        <v>100</v>
      </c>
      <c r="M75" s="75">
        <v>100</v>
      </c>
      <c r="N75" s="40">
        <f t="shared" si="2"/>
        <v>0</v>
      </c>
      <c r="O75" s="75">
        <v>100</v>
      </c>
      <c r="P75" s="75">
        <v>100</v>
      </c>
      <c r="Q75" s="41">
        <f t="shared" si="3"/>
        <v>0</v>
      </c>
    </row>
    <row r="76" spans="1:17" ht="43.5" customHeight="1">
      <c r="A76" s="25">
        <f t="shared" si="0"/>
        <v>59</v>
      </c>
      <c r="B76" s="34" t="s">
        <v>36</v>
      </c>
      <c r="C76" s="35" t="s">
        <v>31</v>
      </c>
      <c r="D76" s="35" t="s">
        <v>132</v>
      </c>
      <c r="E76" s="35" t="s">
        <v>62</v>
      </c>
      <c r="F76" s="35" t="s">
        <v>30</v>
      </c>
      <c r="G76" s="35" t="s">
        <v>37</v>
      </c>
      <c r="H76" s="35" t="s">
        <v>33</v>
      </c>
      <c r="I76" s="36" t="s">
        <v>74</v>
      </c>
      <c r="J76" s="49" t="s">
        <v>137</v>
      </c>
      <c r="K76" s="75">
        <v>400</v>
      </c>
      <c r="L76" s="76">
        <v>500</v>
      </c>
      <c r="M76" s="75">
        <v>500</v>
      </c>
      <c r="N76" s="40">
        <f t="shared" si="2"/>
        <v>0</v>
      </c>
      <c r="O76" s="75">
        <v>600</v>
      </c>
      <c r="P76" s="75">
        <v>600</v>
      </c>
      <c r="Q76" s="41">
        <f t="shared" si="3"/>
        <v>0</v>
      </c>
    </row>
    <row r="77" spans="1:17" ht="30" customHeight="1">
      <c r="A77" s="25">
        <f t="shared" si="0"/>
        <v>60</v>
      </c>
      <c r="B77" s="34" t="s">
        <v>72</v>
      </c>
      <c r="C77" s="35" t="s">
        <v>31</v>
      </c>
      <c r="D77" s="35" t="s">
        <v>132</v>
      </c>
      <c r="E77" s="35" t="s">
        <v>138</v>
      </c>
      <c r="F77" s="35" t="s">
        <v>30</v>
      </c>
      <c r="G77" s="35" t="s">
        <v>37</v>
      </c>
      <c r="H77" s="35" t="s">
        <v>33</v>
      </c>
      <c r="I77" s="36" t="s">
        <v>74</v>
      </c>
      <c r="J77" s="44" t="s">
        <v>139</v>
      </c>
      <c r="K77" s="73">
        <v>4000</v>
      </c>
      <c r="L77" s="74">
        <v>4500</v>
      </c>
      <c r="M77" s="73">
        <v>4500</v>
      </c>
      <c r="N77" s="40">
        <f t="shared" si="2"/>
        <v>0</v>
      </c>
      <c r="O77" s="73">
        <v>5000</v>
      </c>
      <c r="P77" s="73">
        <v>5000</v>
      </c>
      <c r="Q77" s="41">
        <f t="shared" si="3"/>
        <v>0</v>
      </c>
    </row>
    <row r="78" spans="1:17" ht="31.5" customHeight="1">
      <c r="A78" s="25">
        <f t="shared" si="0"/>
        <v>61</v>
      </c>
      <c r="B78" s="34" t="s">
        <v>30</v>
      </c>
      <c r="C78" s="35" t="s">
        <v>31</v>
      </c>
      <c r="D78" s="35" t="s">
        <v>132</v>
      </c>
      <c r="E78" s="35" t="s">
        <v>140</v>
      </c>
      <c r="F78" s="35" t="s">
        <v>55</v>
      </c>
      <c r="G78" s="35" t="s">
        <v>64</v>
      </c>
      <c r="H78" s="35" t="s">
        <v>33</v>
      </c>
      <c r="I78" s="36" t="s">
        <v>74</v>
      </c>
      <c r="J78" s="49" t="s">
        <v>141</v>
      </c>
      <c r="K78" s="75">
        <v>2500</v>
      </c>
      <c r="L78" s="76">
        <v>2800</v>
      </c>
      <c r="M78" s="75">
        <v>2800</v>
      </c>
      <c r="N78" s="40">
        <f t="shared" si="2"/>
        <v>0</v>
      </c>
      <c r="O78" s="75">
        <v>3000</v>
      </c>
      <c r="P78" s="75">
        <v>3000</v>
      </c>
      <c r="Q78" s="41">
        <f t="shared" si="3"/>
        <v>0</v>
      </c>
    </row>
    <row r="79" spans="1:17" ht="17.25" customHeight="1">
      <c r="A79" s="25">
        <f t="shared" si="0"/>
        <v>62</v>
      </c>
      <c r="B79" s="34" t="s">
        <v>30</v>
      </c>
      <c r="C79" s="35" t="s">
        <v>31</v>
      </c>
      <c r="D79" s="35" t="s">
        <v>142</v>
      </c>
      <c r="E79" s="35" t="s">
        <v>32</v>
      </c>
      <c r="F79" s="35" t="s">
        <v>30</v>
      </c>
      <c r="G79" s="35" t="s">
        <v>32</v>
      </c>
      <c r="H79" s="35" t="s">
        <v>33</v>
      </c>
      <c r="I79" s="36" t="s">
        <v>30</v>
      </c>
      <c r="J79" s="60" t="s">
        <v>143</v>
      </c>
      <c r="K79" s="47">
        <f aca="true" t="shared" si="16" ref="K79:P79">SUM(K81:K81)</f>
        <v>3500</v>
      </c>
      <c r="L79" s="46">
        <f>SUM(L81:L81)</f>
        <v>5000</v>
      </c>
      <c r="M79" s="47">
        <f t="shared" si="16"/>
        <v>5000</v>
      </c>
      <c r="N79" s="40">
        <f t="shared" si="2"/>
        <v>0</v>
      </c>
      <c r="O79" s="47">
        <f>SUM(O81:O81)</f>
        <v>5000</v>
      </c>
      <c r="P79" s="47">
        <f t="shared" si="16"/>
        <v>5000</v>
      </c>
      <c r="Q79" s="41">
        <f t="shared" si="3"/>
        <v>0</v>
      </c>
    </row>
    <row r="80" spans="1:17" ht="17.25" customHeight="1">
      <c r="A80" s="25">
        <f t="shared" si="0"/>
        <v>63</v>
      </c>
      <c r="B80" s="77" t="s">
        <v>144</v>
      </c>
      <c r="C80" s="78" t="s">
        <v>31</v>
      </c>
      <c r="D80" s="78" t="s">
        <v>142</v>
      </c>
      <c r="E80" s="78" t="s">
        <v>37</v>
      </c>
      <c r="F80" s="78" t="s">
        <v>55</v>
      </c>
      <c r="G80" s="78" t="s">
        <v>64</v>
      </c>
      <c r="H80" s="78" t="s">
        <v>33</v>
      </c>
      <c r="I80" s="79" t="s">
        <v>145</v>
      </c>
      <c r="J80" s="44" t="s">
        <v>146</v>
      </c>
      <c r="K80" s="47"/>
      <c r="L80" s="46"/>
      <c r="M80" s="47"/>
      <c r="N80" s="40">
        <f t="shared" si="2"/>
        <v>0</v>
      </c>
      <c r="O80" s="47"/>
      <c r="P80" s="47"/>
      <c r="Q80" s="41">
        <f t="shared" si="3"/>
        <v>0</v>
      </c>
    </row>
    <row r="81" spans="1:17" ht="15.75" customHeight="1">
      <c r="A81" s="25">
        <f t="shared" si="0"/>
        <v>64</v>
      </c>
      <c r="B81" s="77" t="s">
        <v>30</v>
      </c>
      <c r="C81" s="78" t="s">
        <v>31</v>
      </c>
      <c r="D81" s="78" t="s">
        <v>142</v>
      </c>
      <c r="E81" s="78" t="s">
        <v>57</v>
      </c>
      <c r="F81" s="78" t="s">
        <v>55</v>
      </c>
      <c r="G81" s="78" t="s">
        <v>64</v>
      </c>
      <c r="H81" s="78" t="s">
        <v>33</v>
      </c>
      <c r="I81" s="79" t="s">
        <v>145</v>
      </c>
      <c r="J81" s="44" t="s">
        <v>147</v>
      </c>
      <c r="K81" s="47">
        <v>3500</v>
      </c>
      <c r="L81" s="46">
        <v>5000</v>
      </c>
      <c r="M81" s="47">
        <v>5000</v>
      </c>
      <c r="N81" s="40">
        <f t="shared" si="2"/>
        <v>0</v>
      </c>
      <c r="O81" s="47">
        <v>5000</v>
      </c>
      <c r="P81" s="47">
        <v>5000</v>
      </c>
      <c r="Q81" s="41">
        <f t="shared" si="3"/>
        <v>0</v>
      </c>
    </row>
    <row r="82" spans="1:17" ht="18" customHeight="1">
      <c r="A82" s="25">
        <f t="shared" si="0"/>
        <v>65</v>
      </c>
      <c r="B82" s="34" t="s">
        <v>30</v>
      </c>
      <c r="C82" s="35" t="s">
        <v>148</v>
      </c>
      <c r="D82" s="35" t="s">
        <v>32</v>
      </c>
      <c r="E82" s="35" t="s">
        <v>32</v>
      </c>
      <c r="F82" s="35" t="s">
        <v>30</v>
      </c>
      <c r="G82" s="35" t="s">
        <v>32</v>
      </c>
      <c r="H82" s="35" t="s">
        <v>33</v>
      </c>
      <c r="I82" s="36" t="s">
        <v>30</v>
      </c>
      <c r="J82" s="80" t="s">
        <v>149</v>
      </c>
      <c r="K82" s="81">
        <f>K83+K86+K94+K125</f>
        <v>1977508.37</v>
      </c>
      <c r="L82" s="82" t="e">
        <f>SUM(L83+L86+#REF!)</f>
        <v>#REF!</v>
      </c>
      <c r="M82" s="83" t="e">
        <f>SUM(M83+M86+#REF!)</f>
        <v>#REF!</v>
      </c>
      <c r="N82" s="40" t="e">
        <f t="shared" si="2"/>
        <v>#REF!</v>
      </c>
      <c r="O82" s="83" t="e">
        <f>SUM(O83+O86+#REF!)</f>
        <v>#REF!</v>
      </c>
      <c r="P82" s="83" t="e">
        <f>SUM(P83+P86+#REF!)</f>
        <v>#REF!</v>
      </c>
      <c r="Q82" s="41" t="e">
        <f t="shared" si="3"/>
        <v>#REF!</v>
      </c>
    </row>
    <row r="83" spans="1:17" ht="33" customHeight="1">
      <c r="A83" s="84">
        <f aca="true" t="shared" si="17" ref="A83:A128">A82+1</f>
        <v>66</v>
      </c>
      <c r="B83" s="85" t="s">
        <v>93</v>
      </c>
      <c r="C83" s="27" t="s">
        <v>148</v>
      </c>
      <c r="D83" s="27" t="s">
        <v>42</v>
      </c>
      <c r="E83" s="27" t="s">
        <v>37</v>
      </c>
      <c r="F83" s="27" t="s">
        <v>30</v>
      </c>
      <c r="G83" s="27" t="s">
        <v>32</v>
      </c>
      <c r="H83" s="27" t="s">
        <v>33</v>
      </c>
      <c r="I83" s="28" t="s">
        <v>150</v>
      </c>
      <c r="J83" s="86" t="s">
        <v>151</v>
      </c>
      <c r="K83" s="87">
        <f>SUM(K84:K85)</f>
        <v>1022336.2</v>
      </c>
      <c r="L83" s="88">
        <f>SUM(L84:L85)</f>
        <v>1094618.9</v>
      </c>
      <c r="M83" s="87">
        <f>SUM(M84:M85)</f>
        <v>1094618.9</v>
      </c>
      <c r="N83" s="40">
        <f t="shared" si="2"/>
        <v>0</v>
      </c>
      <c r="O83" s="87">
        <f>SUM(O84:O85)</f>
        <v>1165802.1</v>
      </c>
      <c r="P83" s="87">
        <f>SUM(P84:P85)</f>
        <v>1165802.1</v>
      </c>
      <c r="Q83" s="41">
        <f t="shared" si="3"/>
        <v>0</v>
      </c>
    </row>
    <row r="84" spans="1:18" ht="30.75" customHeight="1">
      <c r="A84" s="25">
        <f t="shared" si="17"/>
        <v>67</v>
      </c>
      <c r="B84" s="85" t="s">
        <v>93</v>
      </c>
      <c r="C84" s="35" t="s">
        <v>148</v>
      </c>
      <c r="D84" s="35" t="s">
        <v>42</v>
      </c>
      <c r="E84" s="35" t="s">
        <v>37</v>
      </c>
      <c r="F84" s="35" t="s">
        <v>152</v>
      </c>
      <c r="G84" s="35" t="s">
        <v>64</v>
      </c>
      <c r="H84" s="35" t="s">
        <v>33</v>
      </c>
      <c r="I84" s="36" t="s">
        <v>150</v>
      </c>
      <c r="J84" s="49" t="s">
        <v>153</v>
      </c>
      <c r="K84" s="89">
        <v>7658.2</v>
      </c>
      <c r="L84" s="76">
        <v>10942.9</v>
      </c>
      <c r="M84" s="75">
        <v>10942.9</v>
      </c>
      <c r="N84" s="40">
        <f t="shared" si="2"/>
        <v>0</v>
      </c>
      <c r="O84" s="75">
        <v>11687.1</v>
      </c>
      <c r="P84" s="75">
        <v>11687.1</v>
      </c>
      <c r="Q84" s="41">
        <f t="shared" si="3"/>
        <v>0</v>
      </c>
      <c r="R84" s="90"/>
    </row>
    <row r="85" spans="1:17" ht="28.5" customHeight="1">
      <c r="A85" s="25">
        <f t="shared" si="17"/>
        <v>68</v>
      </c>
      <c r="B85" s="85" t="s">
        <v>93</v>
      </c>
      <c r="C85" s="35" t="s">
        <v>148</v>
      </c>
      <c r="D85" s="35" t="s">
        <v>42</v>
      </c>
      <c r="E85" s="35" t="s">
        <v>37</v>
      </c>
      <c r="F85" s="35" t="s">
        <v>154</v>
      </c>
      <c r="G85" s="35" t="s">
        <v>64</v>
      </c>
      <c r="H85" s="35" t="s">
        <v>33</v>
      </c>
      <c r="I85" s="36" t="s">
        <v>150</v>
      </c>
      <c r="J85" s="44" t="s">
        <v>155</v>
      </c>
      <c r="K85" s="91">
        <v>1014678</v>
      </c>
      <c r="L85" s="74">
        <v>1083676</v>
      </c>
      <c r="M85" s="73">
        <v>1083676</v>
      </c>
      <c r="N85" s="40">
        <f aca="true" t="shared" si="18" ref="N85:N123">M85-L85</f>
        <v>0</v>
      </c>
      <c r="O85" s="73">
        <v>1154115</v>
      </c>
      <c r="P85" s="73">
        <v>1154115</v>
      </c>
      <c r="Q85" s="41">
        <f aca="true" t="shared" si="19" ref="Q85:Q123">P85-O85</f>
        <v>0</v>
      </c>
    </row>
    <row r="86" spans="1:18" ht="31.5" customHeight="1">
      <c r="A86" s="25">
        <f t="shared" si="17"/>
        <v>69</v>
      </c>
      <c r="B86" s="85" t="s">
        <v>93</v>
      </c>
      <c r="C86" s="35" t="s">
        <v>148</v>
      </c>
      <c r="D86" s="35" t="s">
        <v>42</v>
      </c>
      <c r="E86" s="35" t="s">
        <v>42</v>
      </c>
      <c r="F86" s="35" t="s">
        <v>30</v>
      </c>
      <c r="G86" s="35" t="s">
        <v>32</v>
      </c>
      <c r="H86" s="35" t="s">
        <v>33</v>
      </c>
      <c r="I86" s="36" t="s">
        <v>150</v>
      </c>
      <c r="J86" s="92" t="s">
        <v>156</v>
      </c>
      <c r="K86" s="38">
        <f>SUM(K87:K93)</f>
        <v>273128.4</v>
      </c>
      <c r="L86" s="39" t="e">
        <f>L95+#REF!+L96+L97+L127+#REF!+L88+L99+L101+L100+#REF!+#REF!</f>
        <v>#REF!</v>
      </c>
      <c r="M86" s="38" t="e">
        <f>M95+#REF!+M96+M97+M127+#REF!+M88+M99+M101+M100+#REF!+#REF!</f>
        <v>#REF!</v>
      </c>
      <c r="N86" s="40" t="e">
        <f t="shared" si="18"/>
        <v>#REF!</v>
      </c>
      <c r="O86" s="38" t="e">
        <f>O95+#REF!+O96+O97+O127+#REF!+O88+O99+O101+O100+#REF!+#REF!</f>
        <v>#REF!</v>
      </c>
      <c r="P86" s="38" t="e">
        <f>P95+#REF!+P96+P97+P127+#REF!+P88+P99+P101+P100+#REF!+#REF!</f>
        <v>#REF!</v>
      </c>
      <c r="Q86" s="41" t="e">
        <f t="shared" si="19"/>
        <v>#REF!</v>
      </c>
      <c r="R86" s="90"/>
    </row>
    <row r="87" spans="1:17" ht="58.5" customHeight="1">
      <c r="A87" s="25">
        <f t="shared" si="17"/>
        <v>70</v>
      </c>
      <c r="B87" s="85" t="s">
        <v>93</v>
      </c>
      <c r="C87" s="65" t="s">
        <v>148</v>
      </c>
      <c r="D87" s="65" t="s">
        <v>42</v>
      </c>
      <c r="E87" s="65" t="s">
        <v>42</v>
      </c>
      <c r="F87" s="65" t="s">
        <v>157</v>
      </c>
      <c r="G87" s="65" t="s">
        <v>64</v>
      </c>
      <c r="H87" s="65" t="s">
        <v>33</v>
      </c>
      <c r="I87" s="68" t="s">
        <v>150</v>
      </c>
      <c r="J87" s="93" t="s">
        <v>158</v>
      </c>
      <c r="K87" s="91">
        <v>8426.7</v>
      </c>
      <c r="L87" s="94"/>
      <c r="M87" s="91"/>
      <c r="N87" s="40"/>
      <c r="O87" s="91"/>
      <c r="P87" s="91"/>
      <c r="Q87" s="41"/>
    </row>
    <row r="88" spans="1:17" ht="42.75" customHeight="1">
      <c r="A88" s="25">
        <f t="shared" si="17"/>
        <v>71</v>
      </c>
      <c r="B88" s="85" t="s">
        <v>93</v>
      </c>
      <c r="C88" s="35" t="s">
        <v>148</v>
      </c>
      <c r="D88" s="35" t="s">
        <v>42</v>
      </c>
      <c r="E88" s="35" t="s">
        <v>42</v>
      </c>
      <c r="F88" s="35" t="s">
        <v>159</v>
      </c>
      <c r="G88" s="35" t="s">
        <v>64</v>
      </c>
      <c r="H88" s="35" t="s">
        <v>33</v>
      </c>
      <c r="I88" s="36" t="s">
        <v>150</v>
      </c>
      <c r="J88" s="93" t="s">
        <v>160</v>
      </c>
      <c r="K88" s="91">
        <v>242568</v>
      </c>
      <c r="L88" s="94">
        <v>259062</v>
      </c>
      <c r="M88" s="91">
        <v>259062</v>
      </c>
      <c r="N88" s="40">
        <f>M88-L88</f>
        <v>0</v>
      </c>
      <c r="O88" s="91">
        <v>275902</v>
      </c>
      <c r="P88" s="91">
        <v>275902</v>
      </c>
      <c r="Q88" s="41">
        <f>P88-O88</f>
        <v>0</v>
      </c>
    </row>
    <row r="89" spans="1:17" ht="42.75" customHeight="1">
      <c r="A89" s="25">
        <f t="shared" si="17"/>
        <v>72</v>
      </c>
      <c r="B89" s="85" t="s">
        <v>93</v>
      </c>
      <c r="C89" s="35" t="s">
        <v>148</v>
      </c>
      <c r="D89" s="35" t="s">
        <v>42</v>
      </c>
      <c r="E89" s="35" t="s">
        <v>42</v>
      </c>
      <c r="F89" s="35" t="s">
        <v>161</v>
      </c>
      <c r="G89" s="35" t="s">
        <v>64</v>
      </c>
      <c r="H89" s="35" t="s">
        <v>33</v>
      </c>
      <c r="I89" s="36" t="s">
        <v>150</v>
      </c>
      <c r="J89" s="93" t="s">
        <v>162</v>
      </c>
      <c r="K89" s="91">
        <v>17380</v>
      </c>
      <c r="L89" s="94"/>
      <c r="M89" s="91"/>
      <c r="N89" s="40"/>
      <c r="O89" s="91"/>
      <c r="P89" s="91"/>
      <c r="Q89" s="41"/>
    </row>
    <row r="90" spans="1:17" ht="42.75" customHeight="1">
      <c r="A90" s="25">
        <f t="shared" si="17"/>
        <v>73</v>
      </c>
      <c r="B90" s="85" t="s">
        <v>93</v>
      </c>
      <c r="C90" s="35" t="s">
        <v>148</v>
      </c>
      <c r="D90" s="35" t="s">
        <v>42</v>
      </c>
      <c r="E90" s="35" t="s">
        <v>42</v>
      </c>
      <c r="F90" s="35" t="s">
        <v>161</v>
      </c>
      <c r="G90" s="35" t="s">
        <v>64</v>
      </c>
      <c r="H90" s="35" t="s">
        <v>33</v>
      </c>
      <c r="I90" s="36" t="s">
        <v>150</v>
      </c>
      <c r="J90" s="93" t="s">
        <v>163</v>
      </c>
      <c r="K90" s="91">
        <v>10.5</v>
      </c>
      <c r="L90" s="94"/>
      <c r="M90" s="91"/>
      <c r="N90" s="40"/>
      <c r="O90" s="91"/>
      <c r="P90" s="91"/>
      <c r="Q90" s="41"/>
    </row>
    <row r="91" spans="1:17" ht="53.25" customHeight="1">
      <c r="A91" s="25">
        <f t="shared" si="17"/>
        <v>74</v>
      </c>
      <c r="B91" s="85" t="s">
        <v>93</v>
      </c>
      <c r="C91" s="35" t="s">
        <v>148</v>
      </c>
      <c r="D91" s="35" t="s">
        <v>42</v>
      </c>
      <c r="E91" s="35" t="s">
        <v>42</v>
      </c>
      <c r="F91" s="35" t="s">
        <v>161</v>
      </c>
      <c r="G91" s="35" t="s">
        <v>64</v>
      </c>
      <c r="H91" s="35" t="s">
        <v>33</v>
      </c>
      <c r="I91" s="36" t="s">
        <v>150</v>
      </c>
      <c r="J91" s="93" t="s">
        <v>164</v>
      </c>
      <c r="K91" s="91">
        <v>3848.2</v>
      </c>
      <c r="L91" s="94"/>
      <c r="M91" s="91"/>
      <c r="N91" s="40"/>
      <c r="O91" s="91"/>
      <c r="P91" s="91"/>
      <c r="Q91" s="41"/>
    </row>
    <row r="92" spans="1:17" ht="42.75" customHeight="1">
      <c r="A92" s="25">
        <f t="shared" si="17"/>
        <v>75</v>
      </c>
      <c r="B92" s="85" t="s">
        <v>93</v>
      </c>
      <c r="C92" s="35" t="s">
        <v>148</v>
      </c>
      <c r="D92" s="35" t="s">
        <v>42</v>
      </c>
      <c r="E92" s="35" t="s">
        <v>42</v>
      </c>
      <c r="F92" s="35" t="s">
        <v>161</v>
      </c>
      <c r="G92" s="35" t="s">
        <v>64</v>
      </c>
      <c r="H92" s="35" t="s">
        <v>33</v>
      </c>
      <c r="I92" s="36" t="s">
        <v>150</v>
      </c>
      <c r="J92" s="93" t="s">
        <v>165</v>
      </c>
      <c r="K92" s="91">
        <v>45</v>
      </c>
      <c r="L92" s="94"/>
      <c r="M92" s="91"/>
      <c r="N92" s="40"/>
      <c r="O92" s="91"/>
      <c r="P92" s="91"/>
      <c r="Q92" s="41"/>
    </row>
    <row r="93" spans="1:17" ht="24" customHeight="1">
      <c r="A93" s="25">
        <f t="shared" si="17"/>
        <v>76</v>
      </c>
      <c r="B93" s="85" t="s">
        <v>93</v>
      </c>
      <c r="C93" s="35" t="s">
        <v>148</v>
      </c>
      <c r="D93" s="35" t="s">
        <v>42</v>
      </c>
      <c r="E93" s="35" t="s">
        <v>42</v>
      </c>
      <c r="F93" s="35" t="s">
        <v>161</v>
      </c>
      <c r="G93" s="35" t="s">
        <v>64</v>
      </c>
      <c r="H93" s="35" t="s">
        <v>33</v>
      </c>
      <c r="I93" s="36" t="s">
        <v>150</v>
      </c>
      <c r="J93" s="93" t="s">
        <v>166</v>
      </c>
      <c r="K93" s="91">
        <v>850</v>
      </c>
      <c r="L93" s="94"/>
      <c r="M93" s="91"/>
      <c r="N93" s="40"/>
      <c r="O93" s="91"/>
      <c r="P93" s="91"/>
      <c r="Q93" s="41"/>
    </row>
    <row r="94" spans="1:18" ht="30.75" customHeight="1">
      <c r="A94" s="25">
        <f t="shared" si="17"/>
        <v>77</v>
      </c>
      <c r="B94" s="85" t="s">
        <v>93</v>
      </c>
      <c r="C94" s="35" t="s">
        <v>148</v>
      </c>
      <c r="D94" s="35" t="s">
        <v>42</v>
      </c>
      <c r="E94" s="35" t="s">
        <v>60</v>
      </c>
      <c r="F94" s="35" t="s">
        <v>30</v>
      </c>
      <c r="G94" s="35" t="s">
        <v>32</v>
      </c>
      <c r="H94" s="35" t="s">
        <v>33</v>
      </c>
      <c r="I94" s="36" t="s">
        <v>150</v>
      </c>
      <c r="J94" s="92" t="s">
        <v>167</v>
      </c>
      <c r="K94" s="95">
        <f>K95+K96+K97+K99+K100+K101</f>
        <v>657569.0700000001</v>
      </c>
      <c r="L94" s="94"/>
      <c r="M94" s="91"/>
      <c r="N94" s="40"/>
      <c r="O94" s="91"/>
      <c r="P94" s="91"/>
      <c r="Q94" s="41"/>
      <c r="R94" s="90"/>
    </row>
    <row r="95" spans="1:17" ht="33" customHeight="1">
      <c r="A95" s="25">
        <f t="shared" si="17"/>
        <v>78</v>
      </c>
      <c r="B95" s="85" t="s">
        <v>93</v>
      </c>
      <c r="C95" s="35" t="s">
        <v>148</v>
      </c>
      <c r="D95" s="35" t="s">
        <v>42</v>
      </c>
      <c r="E95" s="35" t="s">
        <v>60</v>
      </c>
      <c r="F95" s="35" t="s">
        <v>152</v>
      </c>
      <c r="G95" s="35" t="s">
        <v>64</v>
      </c>
      <c r="H95" s="35" t="s">
        <v>33</v>
      </c>
      <c r="I95" s="36" t="s">
        <v>150</v>
      </c>
      <c r="J95" s="49" t="s">
        <v>168</v>
      </c>
      <c r="K95" s="50">
        <v>67476.2</v>
      </c>
      <c r="L95" s="39">
        <v>61780.7</v>
      </c>
      <c r="M95" s="38">
        <v>61780.7</v>
      </c>
      <c r="N95" s="40">
        <f t="shared" si="18"/>
        <v>0</v>
      </c>
      <c r="O95" s="38">
        <v>68638.3</v>
      </c>
      <c r="P95" s="38">
        <v>68638.3</v>
      </c>
      <c r="Q95" s="41">
        <f t="shared" si="19"/>
        <v>0</v>
      </c>
    </row>
    <row r="96" spans="1:17" ht="47.25" customHeight="1">
      <c r="A96" s="25">
        <f t="shared" si="17"/>
        <v>79</v>
      </c>
      <c r="B96" s="85" t="s">
        <v>93</v>
      </c>
      <c r="C96" s="35" t="s">
        <v>148</v>
      </c>
      <c r="D96" s="35" t="s">
        <v>42</v>
      </c>
      <c r="E96" s="35" t="s">
        <v>60</v>
      </c>
      <c r="F96" s="35" t="s">
        <v>154</v>
      </c>
      <c r="G96" s="35" t="s">
        <v>64</v>
      </c>
      <c r="H96" s="35" t="s">
        <v>33</v>
      </c>
      <c r="I96" s="36" t="s">
        <v>150</v>
      </c>
      <c r="J96" s="49" t="s">
        <v>169</v>
      </c>
      <c r="K96" s="89">
        <v>20.2</v>
      </c>
      <c r="L96" s="76">
        <v>59.8</v>
      </c>
      <c r="M96" s="75">
        <v>59.8</v>
      </c>
      <c r="N96" s="40">
        <f t="shared" si="18"/>
        <v>0</v>
      </c>
      <c r="O96" s="75">
        <v>63.9</v>
      </c>
      <c r="P96" s="75">
        <v>63.9</v>
      </c>
      <c r="Q96" s="41">
        <f t="shared" si="19"/>
        <v>0</v>
      </c>
    </row>
    <row r="97" spans="1:17" ht="48" customHeight="1">
      <c r="A97" s="25">
        <f t="shared" si="17"/>
        <v>80</v>
      </c>
      <c r="B97" s="85" t="s">
        <v>93</v>
      </c>
      <c r="C97" s="35" t="s">
        <v>148</v>
      </c>
      <c r="D97" s="35" t="s">
        <v>42</v>
      </c>
      <c r="E97" s="35" t="s">
        <v>60</v>
      </c>
      <c r="F97" s="35" t="s">
        <v>41</v>
      </c>
      <c r="G97" s="35" t="s">
        <v>64</v>
      </c>
      <c r="H97" s="35" t="s">
        <v>33</v>
      </c>
      <c r="I97" s="36" t="s">
        <v>150</v>
      </c>
      <c r="J97" s="44" t="s">
        <v>170</v>
      </c>
      <c r="K97" s="91">
        <v>39.2</v>
      </c>
      <c r="L97" s="74">
        <v>20.2</v>
      </c>
      <c r="M97" s="73">
        <v>20.2</v>
      </c>
      <c r="N97" s="40">
        <f t="shared" si="18"/>
        <v>0</v>
      </c>
      <c r="O97" s="73">
        <v>20.2</v>
      </c>
      <c r="P97" s="73">
        <v>20.2</v>
      </c>
      <c r="Q97" s="41">
        <f t="shared" si="19"/>
        <v>0</v>
      </c>
    </row>
    <row r="98" spans="1:17" ht="42.75" customHeight="1">
      <c r="A98" s="25">
        <f t="shared" si="17"/>
        <v>81</v>
      </c>
      <c r="B98" s="85" t="s">
        <v>93</v>
      </c>
      <c r="C98" s="65" t="s">
        <v>148</v>
      </c>
      <c r="D98" s="65" t="s">
        <v>42</v>
      </c>
      <c r="E98" s="65" t="s">
        <v>60</v>
      </c>
      <c r="F98" s="65" t="s">
        <v>171</v>
      </c>
      <c r="G98" s="65" t="s">
        <v>64</v>
      </c>
      <c r="H98" s="65" t="s">
        <v>33</v>
      </c>
      <c r="I98" s="68" t="s">
        <v>150</v>
      </c>
      <c r="J98" s="96" t="s">
        <v>172</v>
      </c>
      <c r="K98" s="91"/>
      <c r="L98" s="74">
        <v>551.2</v>
      </c>
      <c r="M98" s="73">
        <v>551.2</v>
      </c>
      <c r="N98" s="40">
        <f>M98-L98</f>
        <v>0</v>
      </c>
      <c r="O98" s="73">
        <v>612.4</v>
      </c>
      <c r="P98" s="73">
        <v>612.4</v>
      </c>
      <c r="Q98" s="41">
        <f>P98-O98</f>
        <v>0</v>
      </c>
    </row>
    <row r="99" spans="1:17" ht="29.25" customHeight="1">
      <c r="A99" s="25">
        <f t="shared" si="17"/>
        <v>82</v>
      </c>
      <c r="B99" s="85" t="s">
        <v>93</v>
      </c>
      <c r="C99" s="65" t="s">
        <v>148</v>
      </c>
      <c r="D99" s="65" t="s">
        <v>42</v>
      </c>
      <c r="E99" s="65" t="s">
        <v>60</v>
      </c>
      <c r="F99" s="65" t="s">
        <v>49</v>
      </c>
      <c r="G99" s="65" t="s">
        <v>64</v>
      </c>
      <c r="H99" s="65" t="s">
        <v>33</v>
      </c>
      <c r="I99" s="68" t="s">
        <v>150</v>
      </c>
      <c r="J99" s="96" t="s">
        <v>173</v>
      </c>
      <c r="K99" s="91">
        <v>6391.4</v>
      </c>
      <c r="L99" s="94">
        <v>6810.9</v>
      </c>
      <c r="M99" s="91">
        <v>6810.9</v>
      </c>
      <c r="N99" s="40">
        <f>M99-L99</f>
        <v>0</v>
      </c>
      <c r="O99" s="91">
        <v>6810.9</v>
      </c>
      <c r="P99" s="91">
        <v>6810.9</v>
      </c>
      <c r="Q99" s="41">
        <f>P99-O99</f>
        <v>0</v>
      </c>
    </row>
    <row r="100" spans="1:17" ht="44.25" customHeight="1">
      <c r="A100" s="25">
        <f t="shared" si="17"/>
        <v>83</v>
      </c>
      <c r="B100" s="85" t="s">
        <v>93</v>
      </c>
      <c r="C100" s="65" t="s">
        <v>148</v>
      </c>
      <c r="D100" s="65" t="s">
        <v>42</v>
      </c>
      <c r="E100" s="65" t="s">
        <v>60</v>
      </c>
      <c r="F100" s="65" t="s">
        <v>51</v>
      </c>
      <c r="G100" s="65" t="s">
        <v>64</v>
      </c>
      <c r="H100" s="65" t="s">
        <v>33</v>
      </c>
      <c r="I100" s="68" t="s">
        <v>150</v>
      </c>
      <c r="J100" s="96" t="s">
        <v>174</v>
      </c>
      <c r="K100" s="91">
        <v>112306.7</v>
      </c>
      <c r="L100" s="94">
        <v>145479.2</v>
      </c>
      <c r="M100" s="91">
        <v>145479.2</v>
      </c>
      <c r="N100" s="40">
        <f>M100-L100</f>
        <v>0</v>
      </c>
      <c r="O100" s="91">
        <v>161627.4</v>
      </c>
      <c r="P100" s="91">
        <v>161627.4</v>
      </c>
      <c r="Q100" s="41">
        <f>P100-O100</f>
        <v>0</v>
      </c>
    </row>
    <row r="101" spans="1:17" ht="30" customHeight="1">
      <c r="A101" s="25">
        <f t="shared" si="17"/>
        <v>84</v>
      </c>
      <c r="B101" s="85" t="s">
        <v>93</v>
      </c>
      <c r="C101" s="65" t="s">
        <v>148</v>
      </c>
      <c r="D101" s="65" t="s">
        <v>42</v>
      </c>
      <c r="E101" s="65" t="s">
        <v>60</v>
      </c>
      <c r="F101" s="65" t="s">
        <v>98</v>
      </c>
      <c r="G101" s="65" t="s">
        <v>64</v>
      </c>
      <c r="H101" s="65" t="s">
        <v>33</v>
      </c>
      <c r="I101" s="68" t="s">
        <v>150</v>
      </c>
      <c r="J101" s="97" t="s">
        <v>175</v>
      </c>
      <c r="K101" s="95">
        <f>SUM(K102:K124)</f>
        <v>471335.37000000005</v>
      </c>
      <c r="L101" s="94">
        <f>SUM(L98:L123)</f>
        <v>417821.7</v>
      </c>
      <c r="M101" s="91">
        <f>SUM(M98:M123)</f>
        <v>417821.7</v>
      </c>
      <c r="N101" s="40">
        <f t="shared" si="18"/>
        <v>0</v>
      </c>
      <c r="O101" s="91">
        <f>SUM(O98:O123)</f>
        <v>452875.80000000005</v>
      </c>
      <c r="P101" s="91">
        <f>SUM(P98:P123)</f>
        <v>452875.80000000005</v>
      </c>
      <c r="Q101" s="41">
        <f t="shared" si="19"/>
        <v>0</v>
      </c>
    </row>
    <row r="102" spans="1:17" ht="58.5" customHeight="1">
      <c r="A102" s="25">
        <f t="shared" si="17"/>
        <v>85</v>
      </c>
      <c r="B102" s="85" t="s">
        <v>93</v>
      </c>
      <c r="C102" s="65" t="s">
        <v>148</v>
      </c>
      <c r="D102" s="65" t="s">
        <v>42</v>
      </c>
      <c r="E102" s="65" t="s">
        <v>60</v>
      </c>
      <c r="F102" s="65" t="s">
        <v>98</v>
      </c>
      <c r="G102" s="65" t="s">
        <v>64</v>
      </c>
      <c r="H102" s="65" t="s">
        <v>33</v>
      </c>
      <c r="I102" s="68" t="s">
        <v>150</v>
      </c>
      <c r="J102" s="49" t="s">
        <v>176</v>
      </c>
      <c r="K102" s="91">
        <v>10950.8</v>
      </c>
      <c r="L102" s="94"/>
      <c r="M102" s="91"/>
      <c r="N102" s="40"/>
      <c r="O102" s="91"/>
      <c r="P102" s="91"/>
      <c r="Q102" s="41"/>
    </row>
    <row r="103" spans="1:17" ht="44.25" customHeight="1">
      <c r="A103" s="25">
        <f t="shared" si="17"/>
        <v>86</v>
      </c>
      <c r="B103" s="85" t="s">
        <v>93</v>
      </c>
      <c r="C103" s="65" t="s">
        <v>148</v>
      </c>
      <c r="D103" s="65" t="s">
        <v>42</v>
      </c>
      <c r="E103" s="65" t="s">
        <v>60</v>
      </c>
      <c r="F103" s="65" t="s">
        <v>98</v>
      </c>
      <c r="G103" s="65" t="s">
        <v>64</v>
      </c>
      <c r="H103" s="65" t="s">
        <v>33</v>
      </c>
      <c r="I103" s="68" t="s">
        <v>150</v>
      </c>
      <c r="J103" s="49" t="s">
        <v>177</v>
      </c>
      <c r="K103" s="89">
        <v>19012.6</v>
      </c>
      <c r="L103" s="94"/>
      <c r="M103" s="91"/>
      <c r="N103" s="40"/>
      <c r="O103" s="91"/>
      <c r="P103" s="91"/>
      <c r="Q103" s="41"/>
    </row>
    <row r="104" spans="1:17" ht="54.75" customHeight="1">
      <c r="A104" s="25">
        <f t="shared" si="17"/>
        <v>87</v>
      </c>
      <c r="B104" s="85" t="s">
        <v>93</v>
      </c>
      <c r="C104" s="65" t="s">
        <v>148</v>
      </c>
      <c r="D104" s="65" t="s">
        <v>42</v>
      </c>
      <c r="E104" s="65" t="s">
        <v>60</v>
      </c>
      <c r="F104" s="65" t="s">
        <v>98</v>
      </c>
      <c r="G104" s="65" t="s">
        <v>64</v>
      </c>
      <c r="H104" s="65" t="s">
        <v>33</v>
      </c>
      <c r="I104" s="68" t="s">
        <v>150</v>
      </c>
      <c r="J104" s="49" t="s">
        <v>178</v>
      </c>
      <c r="K104" s="89">
        <v>1145.5</v>
      </c>
      <c r="L104" s="76">
        <v>457.5</v>
      </c>
      <c r="M104" s="75">
        <v>457.5</v>
      </c>
      <c r="N104" s="40">
        <f>M104-L104</f>
        <v>0</v>
      </c>
      <c r="O104" s="75">
        <v>508.3</v>
      </c>
      <c r="P104" s="75">
        <v>508.3</v>
      </c>
      <c r="Q104" s="41">
        <f>P104-O104</f>
        <v>0</v>
      </c>
    </row>
    <row r="105" spans="1:17" ht="54.75" customHeight="1">
      <c r="A105" s="25">
        <f t="shared" si="17"/>
        <v>88</v>
      </c>
      <c r="B105" s="85" t="s">
        <v>93</v>
      </c>
      <c r="C105" s="65" t="s">
        <v>148</v>
      </c>
      <c r="D105" s="65" t="s">
        <v>42</v>
      </c>
      <c r="E105" s="65" t="s">
        <v>60</v>
      </c>
      <c r="F105" s="65" t="s">
        <v>98</v>
      </c>
      <c r="G105" s="65" t="s">
        <v>64</v>
      </c>
      <c r="H105" s="65" t="s">
        <v>33</v>
      </c>
      <c r="I105" s="68" t="s">
        <v>150</v>
      </c>
      <c r="J105" s="49" t="s">
        <v>179</v>
      </c>
      <c r="K105" s="91">
        <v>394.8</v>
      </c>
      <c r="L105" s="74"/>
      <c r="M105" s="73"/>
      <c r="N105" s="40"/>
      <c r="O105" s="73"/>
      <c r="P105" s="73"/>
      <c r="Q105" s="41"/>
    </row>
    <row r="106" spans="1:17" ht="54" customHeight="1">
      <c r="A106" s="25">
        <f t="shared" si="17"/>
        <v>89</v>
      </c>
      <c r="B106" s="85" t="s">
        <v>93</v>
      </c>
      <c r="C106" s="65" t="s">
        <v>148</v>
      </c>
      <c r="D106" s="65" t="s">
        <v>42</v>
      </c>
      <c r="E106" s="65" t="s">
        <v>60</v>
      </c>
      <c r="F106" s="65" t="s">
        <v>98</v>
      </c>
      <c r="G106" s="65" t="s">
        <v>64</v>
      </c>
      <c r="H106" s="65" t="s">
        <v>33</v>
      </c>
      <c r="I106" s="68" t="s">
        <v>150</v>
      </c>
      <c r="J106" s="49" t="s">
        <v>180</v>
      </c>
      <c r="K106" s="91">
        <v>40427.2</v>
      </c>
      <c r="L106" s="94"/>
      <c r="M106" s="91"/>
      <c r="N106" s="40"/>
      <c r="O106" s="91"/>
      <c r="P106" s="91"/>
      <c r="Q106" s="41"/>
    </row>
    <row r="107" spans="1:17" ht="60" customHeight="1">
      <c r="A107" s="25">
        <f t="shared" si="17"/>
        <v>90</v>
      </c>
      <c r="B107" s="85" t="s">
        <v>93</v>
      </c>
      <c r="C107" s="65" t="s">
        <v>148</v>
      </c>
      <c r="D107" s="65" t="s">
        <v>42</v>
      </c>
      <c r="E107" s="65" t="s">
        <v>60</v>
      </c>
      <c r="F107" s="65" t="s">
        <v>98</v>
      </c>
      <c r="G107" s="65" t="s">
        <v>64</v>
      </c>
      <c r="H107" s="65" t="s">
        <v>33</v>
      </c>
      <c r="I107" s="68" t="s">
        <v>150</v>
      </c>
      <c r="J107" s="96" t="s">
        <v>181</v>
      </c>
      <c r="K107" s="91">
        <v>567.3</v>
      </c>
      <c r="L107" s="94"/>
      <c r="M107" s="91"/>
      <c r="N107" s="40"/>
      <c r="O107" s="91"/>
      <c r="P107" s="91"/>
      <c r="Q107" s="41"/>
    </row>
    <row r="108" spans="1:17" ht="57.75" customHeight="1">
      <c r="A108" s="25">
        <f t="shared" si="17"/>
        <v>91</v>
      </c>
      <c r="B108" s="85" t="s">
        <v>93</v>
      </c>
      <c r="C108" s="65" t="s">
        <v>148</v>
      </c>
      <c r="D108" s="65" t="s">
        <v>42</v>
      </c>
      <c r="E108" s="65" t="s">
        <v>60</v>
      </c>
      <c r="F108" s="65" t="s">
        <v>98</v>
      </c>
      <c r="G108" s="65" t="s">
        <v>64</v>
      </c>
      <c r="H108" s="65" t="s">
        <v>33</v>
      </c>
      <c r="I108" s="68" t="s">
        <v>150</v>
      </c>
      <c r="J108" s="44" t="s">
        <v>182</v>
      </c>
      <c r="K108" s="91">
        <v>41.5</v>
      </c>
      <c r="L108" s="74">
        <v>0</v>
      </c>
      <c r="M108" s="73">
        <v>0</v>
      </c>
      <c r="N108" s="40">
        <f t="shared" si="18"/>
        <v>0</v>
      </c>
      <c r="O108" s="73">
        <v>0</v>
      </c>
      <c r="P108" s="73">
        <v>0</v>
      </c>
      <c r="Q108" s="41">
        <f t="shared" si="19"/>
        <v>0</v>
      </c>
    </row>
    <row r="109" spans="1:17" ht="45.75" customHeight="1">
      <c r="A109" s="25">
        <f t="shared" si="17"/>
        <v>92</v>
      </c>
      <c r="B109" s="85" t="s">
        <v>93</v>
      </c>
      <c r="C109" s="65" t="s">
        <v>148</v>
      </c>
      <c r="D109" s="65" t="s">
        <v>42</v>
      </c>
      <c r="E109" s="65" t="s">
        <v>60</v>
      </c>
      <c r="F109" s="65" t="s">
        <v>98</v>
      </c>
      <c r="G109" s="65" t="s">
        <v>64</v>
      </c>
      <c r="H109" s="65" t="s">
        <v>33</v>
      </c>
      <c r="I109" s="68" t="s">
        <v>150</v>
      </c>
      <c r="J109" s="44" t="s">
        <v>183</v>
      </c>
      <c r="K109" s="91">
        <v>2342.4</v>
      </c>
      <c r="L109" s="74">
        <v>3561.7</v>
      </c>
      <c r="M109" s="73">
        <v>3561.7</v>
      </c>
      <c r="N109" s="40">
        <f t="shared" si="18"/>
        <v>0</v>
      </c>
      <c r="O109" s="73">
        <v>3803.9</v>
      </c>
      <c r="P109" s="73">
        <v>3803.9</v>
      </c>
      <c r="Q109" s="41">
        <f t="shared" si="19"/>
        <v>0</v>
      </c>
    </row>
    <row r="110" spans="1:17" ht="45.75" customHeight="1">
      <c r="A110" s="25">
        <f t="shared" si="17"/>
        <v>93</v>
      </c>
      <c r="B110" s="85" t="s">
        <v>93</v>
      </c>
      <c r="C110" s="65" t="s">
        <v>148</v>
      </c>
      <c r="D110" s="65" t="s">
        <v>42</v>
      </c>
      <c r="E110" s="65" t="s">
        <v>60</v>
      </c>
      <c r="F110" s="65" t="s">
        <v>98</v>
      </c>
      <c r="G110" s="65" t="s">
        <v>64</v>
      </c>
      <c r="H110" s="65" t="s">
        <v>33</v>
      </c>
      <c r="I110" s="68" t="s">
        <v>150</v>
      </c>
      <c r="J110" s="44" t="s">
        <v>184</v>
      </c>
      <c r="K110" s="91">
        <v>2190.5</v>
      </c>
      <c r="L110" s="74"/>
      <c r="M110" s="73"/>
      <c r="N110" s="40"/>
      <c r="O110" s="73"/>
      <c r="P110" s="73"/>
      <c r="Q110" s="41"/>
    </row>
    <row r="111" spans="1:17" ht="46.5" customHeight="1">
      <c r="A111" s="25">
        <f t="shared" si="17"/>
        <v>94</v>
      </c>
      <c r="B111" s="85" t="s">
        <v>93</v>
      </c>
      <c r="C111" s="65" t="s">
        <v>148</v>
      </c>
      <c r="D111" s="65" t="s">
        <v>42</v>
      </c>
      <c r="E111" s="65" t="s">
        <v>60</v>
      </c>
      <c r="F111" s="65" t="s">
        <v>98</v>
      </c>
      <c r="G111" s="65" t="s">
        <v>64</v>
      </c>
      <c r="H111" s="65" t="s">
        <v>33</v>
      </c>
      <c r="I111" s="68" t="s">
        <v>150</v>
      </c>
      <c r="J111" s="49" t="s">
        <v>185</v>
      </c>
      <c r="K111" s="89">
        <v>168</v>
      </c>
      <c r="L111" s="76">
        <v>486.1</v>
      </c>
      <c r="M111" s="75">
        <v>486.1</v>
      </c>
      <c r="N111" s="40">
        <f t="shared" si="18"/>
        <v>0</v>
      </c>
      <c r="O111" s="75">
        <v>540.1</v>
      </c>
      <c r="P111" s="75">
        <v>540.1</v>
      </c>
      <c r="Q111" s="41">
        <f t="shared" si="19"/>
        <v>0</v>
      </c>
    </row>
    <row r="112" spans="1:17" ht="47.25" customHeight="1">
      <c r="A112" s="25">
        <f t="shared" si="17"/>
        <v>95</v>
      </c>
      <c r="B112" s="85" t="s">
        <v>93</v>
      </c>
      <c r="C112" s="65" t="s">
        <v>148</v>
      </c>
      <c r="D112" s="65" t="s">
        <v>42</v>
      </c>
      <c r="E112" s="65" t="s">
        <v>60</v>
      </c>
      <c r="F112" s="65" t="s">
        <v>98</v>
      </c>
      <c r="G112" s="65" t="s">
        <v>64</v>
      </c>
      <c r="H112" s="65" t="s">
        <v>33</v>
      </c>
      <c r="I112" s="68" t="s">
        <v>150</v>
      </c>
      <c r="J112" s="44" t="s">
        <v>186</v>
      </c>
      <c r="K112" s="89">
        <v>780.6</v>
      </c>
      <c r="L112" s="76">
        <v>927.4</v>
      </c>
      <c r="M112" s="75">
        <v>927.4</v>
      </c>
      <c r="N112" s="40">
        <f t="shared" si="18"/>
        <v>0</v>
      </c>
      <c r="O112" s="75">
        <v>1048</v>
      </c>
      <c r="P112" s="75">
        <v>1048</v>
      </c>
      <c r="Q112" s="41">
        <f t="shared" si="19"/>
        <v>0</v>
      </c>
    </row>
    <row r="113" spans="1:17" ht="34.5" customHeight="1">
      <c r="A113" s="25">
        <f t="shared" si="17"/>
        <v>96</v>
      </c>
      <c r="B113" s="85" t="s">
        <v>93</v>
      </c>
      <c r="C113" s="65" t="s">
        <v>148</v>
      </c>
      <c r="D113" s="65" t="s">
        <v>42</v>
      </c>
      <c r="E113" s="65" t="s">
        <v>60</v>
      </c>
      <c r="F113" s="65" t="s">
        <v>98</v>
      </c>
      <c r="G113" s="65" t="s">
        <v>64</v>
      </c>
      <c r="H113" s="65" t="s">
        <v>33</v>
      </c>
      <c r="I113" s="68" t="s">
        <v>150</v>
      </c>
      <c r="J113" s="49" t="s">
        <v>187</v>
      </c>
      <c r="K113" s="89">
        <v>13764.7</v>
      </c>
      <c r="L113" s="76">
        <v>11350.7</v>
      </c>
      <c r="M113" s="75">
        <v>11350.7</v>
      </c>
      <c r="N113" s="40">
        <f t="shared" si="18"/>
        <v>0</v>
      </c>
      <c r="O113" s="75">
        <v>12521.5</v>
      </c>
      <c r="P113" s="75">
        <v>12521.5</v>
      </c>
      <c r="Q113" s="41">
        <f t="shared" si="19"/>
        <v>0</v>
      </c>
    </row>
    <row r="114" spans="1:17" ht="41.25" customHeight="1">
      <c r="A114" s="25">
        <f t="shared" si="17"/>
        <v>97</v>
      </c>
      <c r="B114" s="85" t="s">
        <v>93</v>
      </c>
      <c r="C114" s="65" t="s">
        <v>148</v>
      </c>
      <c r="D114" s="65" t="s">
        <v>42</v>
      </c>
      <c r="E114" s="65" t="s">
        <v>60</v>
      </c>
      <c r="F114" s="65" t="s">
        <v>98</v>
      </c>
      <c r="G114" s="65" t="s">
        <v>64</v>
      </c>
      <c r="H114" s="65" t="s">
        <v>33</v>
      </c>
      <c r="I114" s="68" t="s">
        <v>150</v>
      </c>
      <c r="J114" s="44" t="s">
        <v>188</v>
      </c>
      <c r="K114" s="91">
        <v>28026.9</v>
      </c>
      <c r="L114" s="74">
        <v>32305.4</v>
      </c>
      <c r="M114" s="73">
        <v>32305.4</v>
      </c>
      <c r="N114" s="40">
        <f t="shared" si="18"/>
        <v>0</v>
      </c>
      <c r="O114" s="73">
        <v>35891.3</v>
      </c>
      <c r="P114" s="73">
        <v>35891.3</v>
      </c>
      <c r="Q114" s="41">
        <f t="shared" si="19"/>
        <v>0</v>
      </c>
    </row>
    <row r="115" spans="1:17" ht="58.5" customHeight="1">
      <c r="A115" s="25">
        <f t="shared" si="17"/>
        <v>98</v>
      </c>
      <c r="B115" s="85" t="s">
        <v>93</v>
      </c>
      <c r="C115" s="65" t="s">
        <v>148</v>
      </c>
      <c r="D115" s="65" t="s">
        <v>42</v>
      </c>
      <c r="E115" s="65" t="s">
        <v>60</v>
      </c>
      <c r="F115" s="65" t="s">
        <v>98</v>
      </c>
      <c r="G115" s="65" t="s">
        <v>64</v>
      </c>
      <c r="H115" s="65" t="s">
        <v>33</v>
      </c>
      <c r="I115" s="68" t="s">
        <v>150</v>
      </c>
      <c r="J115" s="49" t="s">
        <v>189</v>
      </c>
      <c r="K115" s="89">
        <v>876.8</v>
      </c>
      <c r="L115" s="76">
        <v>884.3</v>
      </c>
      <c r="M115" s="75">
        <v>884.3</v>
      </c>
      <c r="N115" s="40">
        <f t="shared" si="18"/>
        <v>0</v>
      </c>
      <c r="O115" s="75">
        <v>982.5</v>
      </c>
      <c r="P115" s="75">
        <v>982.5</v>
      </c>
      <c r="Q115" s="41">
        <f t="shared" si="19"/>
        <v>0</v>
      </c>
    </row>
    <row r="116" spans="1:17" ht="58.5" customHeight="1">
      <c r="A116" s="25">
        <f t="shared" si="17"/>
        <v>99</v>
      </c>
      <c r="B116" s="85" t="s">
        <v>93</v>
      </c>
      <c r="C116" s="65" t="s">
        <v>148</v>
      </c>
      <c r="D116" s="65" t="s">
        <v>42</v>
      </c>
      <c r="E116" s="65" t="s">
        <v>60</v>
      </c>
      <c r="F116" s="65" t="s">
        <v>98</v>
      </c>
      <c r="G116" s="65" t="s">
        <v>64</v>
      </c>
      <c r="H116" s="65" t="s">
        <v>33</v>
      </c>
      <c r="I116" s="68" t="s">
        <v>150</v>
      </c>
      <c r="J116" s="44" t="s">
        <v>190</v>
      </c>
      <c r="K116" s="91">
        <v>121036</v>
      </c>
      <c r="L116" s="74">
        <v>106706</v>
      </c>
      <c r="M116" s="73">
        <v>106706</v>
      </c>
      <c r="N116" s="40">
        <f t="shared" si="18"/>
        <v>0</v>
      </c>
      <c r="O116" s="73">
        <v>118550.4</v>
      </c>
      <c r="P116" s="73">
        <v>118550.4</v>
      </c>
      <c r="Q116" s="41">
        <f t="shared" si="19"/>
        <v>0</v>
      </c>
    </row>
    <row r="117" spans="1:17" ht="41.25" customHeight="1">
      <c r="A117" s="25">
        <f t="shared" si="17"/>
        <v>100</v>
      </c>
      <c r="B117" s="85" t="s">
        <v>93</v>
      </c>
      <c r="C117" s="65" t="s">
        <v>148</v>
      </c>
      <c r="D117" s="65" t="s">
        <v>42</v>
      </c>
      <c r="E117" s="65" t="s">
        <v>60</v>
      </c>
      <c r="F117" s="65" t="s">
        <v>98</v>
      </c>
      <c r="G117" s="65" t="s">
        <v>64</v>
      </c>
      <c r="H117" s="65" t="s">
        <v>33</v>
      </c>
      <c r="I117" s="68" t="s">
        <v>150</v>
      </c>
      <c r="J117" s="44" t="s">
        <v>191</v>
      </c>
      <c r="K117" s="91">
        <v>558</v>
      </c>
      <c r="L117" s="74">
        <v>886.2</v>
      </c>
      <c r="M117" s="73">
        <v>886.2</v>
      </c>
      <c r="N117" s="40">
        <f t="shared" si="18"/>
        <v>0</v>
      </c>
      <c r="O117" s="73">
        <v>946.5</v>
      </c>
      <c r="P117" s="73">
        <v>946.5</v>
      </c>
      <c r="Q117" s="41">
        <f t="shared" si="19"/>
        <v>0</v>
      </c>
    </row>
    <row r="118" spans="1:17" ht="53.25" customHeight="1">
      <c r="A118" s="25">
        <f t="shared" si="17"/>
        <v>101</v>
      </c>
      <c r="B118" s="85" t="s">
        <v>93</v>
      </c>
      <c r="C118" s="65" t="s">
        <v>148</v>
      </c>
      <c r="D118" s="65" t="s">
        <v>42</v>
      </c>
      <c r="E118" s="65" t="s">
        <v>60</v>
      </c>
      <c r="F118" s="65" t="s">
        <v>98</v>
      </c>
      <c r="G118" s="65" t="s">
        <v>64</v>
      </c>
      <c r="H118" s="65" t="s">
        <v>33</v>
      </c>
      <c r="I118" s="68" t="s">
        <v>150</v>
      </c>
      <c r="J118" s="49" t="s">
        <v>192</v>
      </c>
      <c r="K118" s="89">
        <v>130</v>
      </c>
      <c r="L118" s="76">
        <v>121.1</v>
      </c>
      <c r="M118" s="75">
        <v>121.1</v>
      </c>
      <c r="N118" s="40">
        <f>M118-L118</f>
        <v>0</v>
      </c>
      <c r="O118" s="75">
        <v>129.3</v>
      </c>
      <c r="P118" s="75">
        <v>129.3</v>
      </c>
      <c r="Q118" s="41">
        <f>P118-O118</f>
        <v>0</v>
      </c>
    </row>
    <row r="119" spans="1:17" ht="45" customHeight="1">
      <c r="A119" s="25">
        <f t="shared" si="17"/>
        <v>102</v>
      </c>
      <c r="B119" s="85" t="s">
        <v>93</v>
      </c>
      <c r="C119" s="65" t="s">
        <v>148</v>
      </c>
      <c r="D119" s="65" t="s">
        <v>42</v>
      </c>
      <c r="E119" s="65" t="s">
        <v>60</v>
      </c>
      <c r="F119" s="65" t="s">
        <v>98</v>
      </c>
      <c r="G119" s="65" t="s">
        <v>64</v>
      </c>
      <c r="H119" s="65" t="s">
        <v>33</v>
      </c>
      <c r="I119" s="68" t="s">
        <v>150</v>
      </c>
      <c r="J119" s="44" t="s">
        <v>193</v>
      </c>
      <c r="K119" s="91">
        <v>268</v>
      </c>
      <c r="L119" s="74">
        <v>606.3</v>
      </c>
      <c r="M119" s="73">
        <v>606.3</v>
      </c>
      <c r="N119" s="40">
        <f t="shared" si="18"/>
        <v>0</v>
      </c>
      <c r="O119" s="73">
        <v>673.6</v>
      </c>
      <c r="P119" s="73">
        <v>673.6</v>
      </c>
      <c r="Q119" s="41">
        <f t="shared" si="19"/>
        <v>0</v>
      </c>
    </row>
    <row r="120" spans="1:17" ht="41.25" customHeight="1">
      <c r="A120" s="25">
        <f t="shared" si="17"/>
        <v>103</v>
      </c>
      <c r="B120" s="85" t="s">
        <v>93</v>
      </c>
      <c r="C120" s="65" t="s">
        <v>148</v>
      </c>
      <c r="D120" s="65" t="s">
        <v>42</v>
      </c>
      <c r="E120" s="65" t="s">
        <v>60</v>
      </c>
      <c r="F120" s="65" t="s">
        <v>98</v>
      </c>
      <c r="G120" s="65" t="s">
        <v>64</v>
      </c>
      <c r="H120" s="65" t="s">
        <v>33</v>
      </c>
      <c r="I120" s="68" t="s">
        <v>150</v>
      </c>
      <c r="J120" s="44" t="s">
        <v>194</v>
      </c>
      <c r="K120" s="91">
        <v>414.7</v>
      </c>
      <c r="L120" s="74">
        <v>938.4</v>
      </c>
      <c r="M120" s="73">
        <v>938.4</v>
      </c>
      <c r="N120" s="40">
        <f t="shared" si="18"/>
        <v>0</v>
      </c>
      <c r="O120" s="73">
        <v>1042.6</v>
      </c>
      <c r="P120" s="73">
        <v>1042.6</v>
      </c>
      <c r="Q120" s="41">
        <f t="shared" si="19"/>
        <v>0</v>
      </c>
    </row>
    <row r="121" spans="1:17" ht="49.5" customHeight="1">
      <c r="A121" s="25">
        <f t="shared" si="17"/>
        <v>104</v>
      </c>
      <c r="B121" s="85" t="s">
        <v>93</v>
      </c>
      <c r="C121" s="65" t="s">
        <v>148</v>
      </c>
      <c r="D121" s="65" t="s">
        <v>42</v>
      </c>
      <c r="E121" s="65" t="s">
        <v>60</v>
      </c>
      <c r="F121" s="65" t="s">
        <v>98</v>
      </c>
      <c r="G121" s="65" t="s">
        <v>64</v>
      </c>
      <c r="H121" s="65" t="s">
        <v>33</v>
      </c>
      <c r="I121" s="68" t="s">
        <v>150</v>
      </c>
      <c r="J121" s="44" t="s">
        <v>195</v>
      </c>
      <c r="K121" s="91">
        <v>564</v>
      </c>
      <c r="L121" s="94">
        <v>913.4</v>
      </c>
      <c r="M121" s="91">
        <v>913.4</v>
      </c>
      <c r="N121" s="40">
        <f>M121-L121</f>
        <v>0</v>
      </c>
      <c r="O121" s="91">
        <v>1014.7</v>
      </c>
      <c r="P121" s="91">
        <v>1014.7</v>
      </c>
      <c r="Q121" s="41">
        <f>P121-O121</f>
        <v>0</v>
      </c>
    </row>
    <row r="122" spans="1:17" ht="97.5" customHeight="1">
      <c r="A122" s="25">
        <f t="shared" si="17"/>
        <v>105</v>
      </c>
      <c r="B122" s="85" t="s">
        <v>93</v>
      </c>
      <c r="C122" s="65" t="s">
        <v>148</v>
      </c>
      <c r="D122" s="65" t="s">
        <v>42</v>
      </c>
      <c r="E122" s="65" t="s">
        <v>60</v>
      </c>
      <c r="F122" s="65" t="s">
        <v>98</v>
      </c>
      <c r="G122" s="65" t="s">
        <v>64</v>
      </c>
      <c r="H122" s="65" t="s">
        <v>33</v>
      </c>
      <c r="I122" s="68" t="s">
        <v>150</v>
      </c>
      <c r="J122" s="49" t="s">
        <v>196</v>
      </c>
      <c r="K122" s="89">
        <v>202537.1</v>
      </c>
      <c r="L122" s="76">
        <v>231568.1</v>
      </c>
      <c r="M122" s="75">
        <v>231568.1</v>
      </c>
      <c r="N122" s="40">
        <f t="shared" si="18"/>
        <v>0</v>
      </c>
      <c r="O122" s="75">
        <v>247314.7</v>
      </c>
      <c r="P122" s="75">
        <v>247314.7</v>
      </c>
      <c r="Q122" s="41">
        <f t="shared" si="19"/>
        <v>0</v>
      </c>
    </row>
    <row r="123" spans="1:17" ht="70.5" customHeight="1">
      <c r="A123" s="25">
        <f t="shared" si="17"/>
        <v>106</v>
      </c>
      <c r="B123" s="85" t="s">
        <v>93</v>
      </c>
      <c r="C123" s="65" t="s">
        <v>148</v>
      </c>
      <c r="D123" s="65" t="s">
        <v>42</v>
      </c>
      <c r="E123" s="65" t="s">
        <v>60</v>
      </c>
      <c r="F123" s="65" t="s">
        <v>98</v>
      </c>
      <c r="G123" s="65" t="s">
        <v>64</v>
      </c>
      <c r="H123" s="65" t="s">
        <v>33</v>
      </c>
      <c r="I123" s="68" t="s">
        <v>150</v>
      </c>
      <c r="J123" s="49" t="s">
        <v>197</v>
      </c>
      <c r="K123" s="98">
        <v>22239.77</v>
      </c>
      <c r="L123" s="76">
        <v>22712.2</v>
      </c>
      <c r="M123" s="75">
        <v>22712.2</v>
      </c>
      <c r="N123" s="40">
        <f t="shared" si="18"/>
        <v>0</v>
      </c>
      <c r="O123" s="75">
        <v>24256.7</v>
      </c>
      <c r="P123" s="75">
        <v>24256.7</v>
      </c>
      <c r="Q123" s="41">
        <f t="shared" si="19"/>
        <v>0</v>
      </c>
    </row>
    <row r="124" spans="1:17" ht="43.5" customHeight="1">
      <c r="A124" s="25">
        <f t="shared" si="17"/>
        <v>107</v>
      </c>
      <c r="B124" s="85" t="s">
        <v>93</v>
      </c>
      <c r="C124" s="65" t="s">
        <v>148</v>
      </c>
      <c r="D124" s="65" t="s">
        <v>42</v>
      </c>
      <c r="E124" s="65" t="s">
        <v>60</v>
      </c>
      <c r="F124" s="65" t="s">
        <v>98</v>
      </c>
      <c r="G124" s="65" t="s">
        <v>64</v>
      </c>
      <c r="H124" s="65" t="s">
        <v>33</v>
      </c>
      <c r="I124" s="68" t="s">
        <v>150</v>
      </c>
      <c r="J124" s="49" t="s">
        <v>198</v>
      </c>
      <c r="K124" s="95">
        <v>2898.2</v>
      </c>
      <c r="L124" s="74"/>
      <c r="M124" s="73"/>
      <c r="N124" s="40"/>
      <c r="O124" s="73"/>
      <c r="P124" s="73"/>
      <c r="Q124" s="41"/>
    </row>
    <row r="125" spans="1:17" ht="26.25" customHeight="1">
      <c r="A125" s="25">
        <f t="shared" si="17"/>
        <v>108</v>
      </c>
      <c r="B125" s="85" t="s">
        <v>93</v>
      </c>
      <c r="C125" s="65" t="s">
        <v>148</v>
      </c>
      <c r="D125" s="65" t="s">
        <v>42</v>
      </c>
      <c r="E125" s="65" t="s">
        <v>64</v>
      </c>
      <c r="F125" s="65" t="s">
        <v>30</v>
      </c>
      <c r="G125" s="65" t="s">
        <v>32</v>
      </c>
      <c r="H125" s="65" t="s">
        <v>33</v>
      </c>
      <c r="I125" s="68" t="s">
        <v>150</v>
      </c>
      <c r="J125" s="99" t="s">
        <v>199</v>
      </c>
      <c r="K125" s="91">
        <f>SUM(K126:K127)</f>
        <v>24474.7</v>
      </c>
      <c r="L125" s="94"/>
      <c r="M125" s="91"/>
      <c r="N125" s="40"/>
      <c r="O125" s="91"/>
      <c r="P125" s="91"/>
      <c r="Q125" s="41"/>
    </row>
    <row r="126" spans="1:17" ht="57" customHeight="1">
      <c r="A126" s="25">
        <f t="shared" si="17"/>
        <v>109</v>
      </c>
      <c r="B126" s="85" t="s">
        <v>93</v>
      </c>
      <c r="C126" s="65" t="s">
        <v>148</v>
      </c>
      <c r="D126" s="65" t="s">
        <v>42</v>
      </c>
      <c r="E126" s="65" t="s">
        <v>64</v>
      </c>
      <c r="F126" s="65" t="s">
        <v>200</v>
      </c>
      <c r="G126" s="65" t="s">
        <v>64</v>
      </c>
      <c r="H126" s="65" t="s">
        <v>33</v>
      </c>
      <c r="I126" s="68" t="s">
        <v>150</v>
      </c>
      <c r="J126" s="96" t="s">
        <v>203</v>
      </c>
      <c r="K126" s="91">
        <v>23531.7</v>
      </c>
      <c r="L126" s="94"/>
      <c r="M126" s="91"/>
      <c r="N126" s="40"/>
      <c r="O126" s="91"/>
      <c r="P126" s="91"/>
      <c r="Q126" s="41"/>
    </row>
    <row r="127" spans="1:17" ht="29.25" customHeight="1" thickBot="1">
      <c r="A127" s="25">
        <f t="shared" si="17"/>
        <v>110</v>
      </c>
      <c r="B127" s="100" t="s">
        <v>93</v>
      </c>
      <c r="C127" s="101" t="s">
        <v>148</v>
      </c>
      <c r="D127" s="101" t="s">
        <v>42</v>
      </c>
      <c r="E127" s="101" t="s">
        <v>64</v>
      </c>
      <c r="F127" s="101" t="s">
        <v>45</v>
      </c>
      <c r="G127" s="101" t="s">
        <v>64</v>
      </c>
      <c r="H127" s="101" t="s">
        <v>33</v>
      </c>
      <c r="I127" s="102" t="s">
        <v>150</v>
      </c>
      <c r="J127" s="56" t="s">
        <v>201</v>
      </c>
      <c r="K127" s="89">
        <v>943</v>
      </c>
      <c r="L127" s="103">
        <v>1007</v>
      </c>
      <c r="M127" s="89">
        <v>1007</v>
      </c>
      <c r="N127" s="40">
        <f>M127-L127</f>
        <v>0</v>
      </c>
      <c r="O127" s="89">
        <v>1072</v>
      </c>
      <c r="P127" s="89">
        <v>1072</v>
      </c>
      <c r="Q127" s="41">
        <f>P127-O127</f>
        <v>0</v>
      </c>
    </row>
    <row r="128" spans="1:17" ht="17.25" customHeight="1" thickBot="1">
      <c r="A128" s="104">
        <f t="shared" si="17"/>
        <v>111</v>
      </c>
      <c r="B128" s="105"/>
      <c r="C128" s="106"/>
      <c r="D128" s="106"/>
      <c r="E128" s="106"/>
      <c r="F128" s="106"/>
      <c r="G128" s="106"/>
      <c r="H128" s="106"/>
      <c r="I128" s="107"/>
      <c r="J128" s="108" t="s">
        <v>202</v>
      </c>
      <c r="K128" s="109">
        <f>SUM(K19+K48+K82)</f>
        <v>2640737.87</v>
      </c>
      <c r="L128" s="110" t="e">
        <f>SUM(L19+L48+L82)</f>
        <v>#REF!</v>
      </c>
      <c r="M128" s="110" t="e">
        <f>SUM(M19+M48+M82)</f>
        <v>#REF!</v>
      </c>
      <c r="N128" s="111" t="e">
        <f>M128-L128</f>
        <v>#REF!</v>
      </c>
      <c r="O128" s="112" t="e">
        <f>SUM(O19+O48+O82)</f>
        <v>#REF!</v>
      </c>
      <c r="P128" s="112" t="e">
        <f>SUM(P19+P48+P82)</f>
        <v>#REF!</v>
      </c>
      <c r="Q128" s="113" t="e">
        <f>P128-O128</f>
        <v>#REF!</v>
      </c>
    </row>
    <row r="129" spans="1:1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14"/>
      <c r="K129" s="2"/>
      <c r="L129" s="2"/>
      <c r="M129" s="2"/>
      <c r="N129" s="2"/>
      <c r="O129" s="2"/>
      <c r="P129" s="2"/>
      <c r="Q129" s="2"/>
    </row>
    <row r="130" spans="1:17" ht="13.5" customHeight="1">
      <c r="A130" s="1"/>
      <c r="B130" s="115"/>
      <c r="C130" s="115"/>
      <c r="D130" s="115"/>
      <c r="E130" s="115"/>
      <c r="F130" s="115"/>
      <c r="G130" s="116"/>
      <c r="H130" s="117"/>
      <c r="I130" s="118"/>
      <c r="J130" s="118"/>
      <c r="K130" s="117"/>
      <c r="L130" s="117"/>
      <c r="M130" s="117"/>
      <c r="N130" s="117"/>
      <c r="O130" s="117"/>
      <c r="P130" s="117"/>
      <c r="Q130" s="117"/>
    </row>
    <row r="131" spans="1:17" ht="15.75">
      <c r="A131" s="1"/>
      <c r="B131" s="119"/>
      <c r="C131" s="120"/>
      <c r="D131" s="120"/>
      <c r="E131" s="120"/>
      <c r="F131" s="120"/>
      <c r="G131" s="121"/>
      <c r="H131" s="122"/>
      <c r="I131" s="118"/>
      <c r="K131" s="119"/>
      <c r="L131" s="119"/>
      <c r="M131" s="119"/>
      <c r="N131" s="119"/>
      <c r="O131" s="119"/>
      <c r="P131" s="119"/>
      <c r="Q131" s="119"/>
    </row>
    <row r="132" spans="1:17" ht="15.75">
      <c r="A132" s="1"/>
      <c r="B132" s="120"/>
      <c r="C132" s="120"/>
      <c r="D132" s="120"/>
      <c r="E132" s="120"/>
      <c r="F132" s="120"/>
      <c r="G132" s="123"/>
      <c r="H132" s="122"/>
      <c r="I132" s="118"/>
      <c r="J132" s="124"/>
      <c r="K132" s="125"/>
      <c r="L132" s="125"/>
      <c r="M132" s="125"/>
      <c r="N132" s="125"/>
      <c r="O132" s="125"/>
      <c r="P132" s="125"/>
      <c r="Q132" s="125"/>
    </row>
    <row r="133" spans="1:17" ht="15.75">
      <c r="A133" s="1"/>
      <c r="B133" s="119"/>
      <c r="C133" s="120"/>
      <c r="D133" s="120"/>
      <c r="E133" s="120"/>
      <c r="F133" s="120"/>
      <c r="G133" s="123"/>
      <c r="H133" s="122"/>
      <c r="I133" s="118"/>
      <c r="K133" s="119"/>
      <c r="L133" s="119"/>
      <c r="M133" s="119"/>
      <c r="N133" s="119"/>
      <c r="O133" s="119"/>
      <c r="P133" s="119"/>
      <c r="Q133" s="119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125"/>
      <c r="L135" s="125"/>
      <c r="M135" s="125"/>
      <c r="N135" s="125"/>
      <c r="O135" s="125"/>
      <c r="P135" s="125"/>
      <c r="Q135" s="125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125"/>
      <c r="L136" s="125"/>
      <c r="M136" s="125"/>
      <c r="N136" s="125"/>
      <c r="O136" s="125"/>
      <c r="P136" s="125"/>
      <c r="Q136" s="125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125"/>
      <c r="L137" s="125"/>
      <c r="M137" s="125"/>
      <c r="N137" s="125"/>
      <c r="O137" s="125"/>
      <c r="P137" s="125"/>
      <c r="Q137" s="125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125"/>
      <c r="L138" s="125"/>
      <c r="M138" s="125"/>
      <c r="N138" s="125"/>
      <c r="O138" s="125"/>
      <c r="P138" s="125"/>
      <c r="Q138" s="125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126"/>
      <c r="L139" s="126"/>
      <c r="M139" s="126"/>
      <c r="N139" s="126"/>
      <c r="O139" s="126"/>
      <c r="P139" s="126"/>
      <c r="Q139" s="126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2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2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2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2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2"/>
    </row>
    <row r="162" spans="2:9" ht="12.75">
      <c r="B162" s="127"/>
      <c r="C162" s="127"/>
      <c r="D162" s="127"/>
      <c r="E162" s="127"/>
      <c r="F162" s="127"/>
      <c r="G162" s="127"/>
      <c r="H162" s="127"/>
      <c r="I162" s="127"/>
    </row>
    <row r="163" spans="2:9" ht="12.75">
      <c r="B163" s="127"/>
      <c r="C163" s="127"/>
      <c r="D163" s="127"/>
      <c r="E163" s="127"/>
      <c r="F163" s="127"/>
      <c r="G163" s="127"/>
      <c r="H163" s="127"/>
      <c r="I163" s="127"/>
    </row>
    <row r="164" spans="2:9" ht="12.75">
      <c r="B164" s="127"/>
      <c r="C164" s="127"/>
      <c r="D164" s="127"/>
      <c r="E164" s="127"/>
      <c r="F164" s="127"/>
      <c r="G164" s="127"/>
      <c r="H164" s="127"/>
      <c r="I164" s="127"/>
    </row>
    <row r="165" spans="2:9" ht="12.75">
      <c r="B165" s="127"/>
      <c r="C165" s="127"/>
      <c r="D165" s="127"/>
      <c r="E165" s="127"/>
      <c r="F165" s="127"/>
      <c r="G165" s="127"/>
      <c r="H165" s="127"/>
      <c r="I165" s="127"/>
    </row>
    <row r="166" spans="2:9" ht="12.75">
      <c r="B166" s="127"/>
      <c r="C166" s="127"/>
      <c r="D166" s="127"/>
      <c r="E166" s="127"/>
      <c r="F166" s="127"/>
      <c r="G166" s="127"/>
      <c r="H166" s="127"/>
      <c r="I166" s="127"/>
    </row>
    <row r="167" spans="2:9" ht="12.75">
      <c r="B167" s="127"/>
      <c r="C167" s="127"/>
      <c r="D167" s="127"/>
      <c r="E167" s="127"/>
      <c r="F167" s="127"/>
      <c r="G167" s="127"/>
      <c r="H167" s="127"/>
      <c r="I167" s="127"/>
    </row>
    <row r="168" spans="2:9" ht="12.75">
      <c r="B168" s="127"/>
      <c r="C168" s="127"/>
      <c r="D168" s="127"/>
      <c r="E168" s="127"/>
      <c r="F168" s="127"/>
      <c r="G168" s="127"/>
      <c r="H168" s="127"/>
      <c r="I168" s="127"/>
    </row>
    <row r="169" spans="2:9" ht="12.75">
      <c r="B169" s="127"/>
      <c r="C169" s="127"/>
      <c r="D169" s="127"/>
      <c r="E169" s="127"/>
      <c r="F169" s="127"/>
      <c r="G169" s="127"/>
      <c r="H169" s="127"/>
      <c r="I169" s="127"/>
    </row>
    <row r="170" spans="2:9" ht="12.75">
      <c r="B170" s="127"/>
      <c r="C170" s="127"/>
      <c r="D170" s="127"/>
      <c r="E170" s="127"/>
      <c r="F170" s="127"/>
      <c r="G170" s="127"/>
      <c r="H170" s="127"/>
      <c r="I170" s="127"/>
    </row>
    <row r="171" spans="2:9" ht="12.75">
      <c r="B171" s="127"/>
      <c r="C171" s="127"/>
      <c r="D171" s="127"/>
      <c r="E171" s="127"/>
      <c r="F171" s="127"/>
      <c r="G171" s="127"/>
      <c r="H171" s="127"/>
      <c r="I171" s="127"/>
    </row>
    <row r="172" spans="2:9" ht="12.75">
      <c r="B172" s="127"/>
      <c r="C172" s="127"/>
      <c r="D172" s="127"/>
      <c r="E172" s="127"/>
      <c r="F172" s="127"/>
      <c r="G172" s="127"/>
      <c r="H172" s="127"/>
      <c r="I172" s="127"/>
    </row>
    <row r="173" spans="2:9" ht="12.75">
      <c r="B173" s="127"/>
      <c r="C173" s="127"/>
      <c r="D173" s="127"/>
      <c r="E173" s="127"/>
      <c r="F173" s="127"/>
      <c r="G173" s="127"/>
      <c r="H173" s="127"/>
      <c r="I173" s="127"/>
    </row>
    <row r="174" spans="2:9" ht="12.75">
      <c r="B174" s="127"/>
      <c r="C174" s="127"/>
      <c r="D174" s="127"/>
      <c r="E174" s="127"/>
      <c r="F174" s="127"/>
      <c r="G174" s="127"/>
      <c r="H174" s="127"/>
      <c r="I174" s="127"/>
    </row>
    <row r="175" spans="2:9" ht="12.75">
      <c r="B175" s="127"/>
      <c r="C175" s="127"/>
      <c r="D175" s="127"/>
      <c r="E175" s="127"/>
      <c r="F175" s="127"/>
      <c r="G175" s="127"/>
      <c r="H175" s="127"/>
      <c r="I175" s="127"/>
    </row>
    <row r="176" spans="2:9" ht="12.75">
      <c r="B176" s="127"/>
      <c r="C176" s="127"/>
      <c r="D176" s="127"/>
      <c r="E176" s="127"/>
      <c r="F176" s="127"/>
      <c r="G176" s="127"/>
      <c r="H176" s="127"/>
      <c r="I176" s="127"/>
    </row>
    <row r="177" spans="2:9" ht="12.75">
      <c r="B177" s="127"/>
      <c r="C177" s="127"/>
      <c r="D177" s="127"/>
      <c r="E177" s="127"/>
      <c r="F177" s="127"/>
      <c r="G177" s="127"/>
      <c r="H177" s="127"/>
      <c r="I177" s="127"/>
    </row>
    <row r="178" spans="2:9" ht="12.75">
      <c r="B178" s="127"/>
      <c r="C178" s="127"/>
      <c r="D178" s="127"/>
      <c r="E178" s="127"/>
      <c r="F178" s="127"/>
      <c r="G178" s="127"/>
      <c r="H178" s="127"/>
      <c r="I178" s="127"/>
    </row>
    <row r="179" spans="2:9" ht="12.75">
      <c r="B179" s="127"/>
      <c r="C179" s="127"/>
      <c r="D179" s="127"/>
      <c r="E179" s="127"/>
      <c r="F179" s="127"/>
      <c r="G179" s="127"/>
      <c r="H179" s="127"/>
      <c r="I179" s="127"/>
    </row>
    <row r="180" spans="2:9" ht="12.75">
      <c r="B180" s="127"/>
      <c r="C180" s="127"/>
      <c r="D180" s="127"/>
      <c r="E180" s="127"/>
      <c r="F180" s="127"/>
      <c r="G180" s="127"/>
      <c r="H180" s="127"/>
      <c r="I180" s="127"/>
    </row>
    <row r="181" spans="2:9" ht="12.75">
      <c r="B181" s="127"/>
      <c r="C181" s="127"/>
      <c r="D181" s="127"/>
      <c r="E181" s="127"/>
      <c r="F181" s="127"/>
      <c r="G181" s="127"/>
      <c r="H181" s="127"/>
      <c r="I181" s="127"/>
    </row>
    <row r="182" spans="2:9" ht="12.75">
      <c r="B182" s="127"/>
      <c r="C182" s="127"/>
      <c r="D182" s="127"/>
      <c r="E182" s="127"/>
      <c r="F182" s="127"/>
      <c r="G182" s="127"/>
      <c r="H182" s="127"/>
      <c r="I182" s="127"/>
    </row>
    <row r="183" spans="2:9" ht="12.75">
      <c r="B183" s="127"/>
      <c r="C183" s="127"/>
      <c r="D183" s="127"/>
      <c r="E183" s="127"/>
      <c r="F183" s="127"/>
      <c r="G183" s="127"/>
      <c r="H183" s="127"/>
      <c r="I183" s="127"/>
    </row>
    <row r="184" spans="2:9" ht="12.75">
      <c r="B184" s="127"/>
      <c r="C184" s="127"/>
      <c r="D184" s="127"/>
      <c r="E184" s="127"/>
      <c r="F184" s="127"/>
      <c r="G184" s="127"/>
      <c r="H184" s="127"/>
      <c r="I184" s="127"/>
    </row>
    <row r="185" spans="2:9" ht="12.75">
      <c r="B185" s="127"/>
      <c r="C185" s="127"/>
      <c r="D185" s="127"/>
      <c r="E185" s="127"/>
      <c r="F185" s="127"/>
      <c r="G185" s="127"/>
      <c r="H185" s="127"/>
      <c r="I185" s="127"/>
    </row>
    <row r="186" spans="2:9" ht="12.75">
      <c r="B186" s="127"/>
      <c r="C186" s="127"/>
      <c r="D186" s="127"/>
      <c r="E186" s="127"/>
      <c r="F186" s="127"/>
      <c r="G186" s="127"/>
      <c r="H186" s="127"/>
      <c r="I186" s="127"/>
    </row>
    <row r="187" spans="2:9" ht="12.75">
      <c r="B187" s="127"/>
      <c r="C187" s="127"/>
      <c r="D187" s="127"/>
      <c r="E187" s="127"/>
      <c r="F187" s="127"/>
      <c r="G187" s="127"/>
      <c r="H187" s="127"/>
      <c r="I187" s="127"/>
    </row>
    <row r="188" spans="2:9" ht="12.75">
      <c r="B188" s="127"/>
      <c r="C188" s="127"/>
      <c r="D188" s="127"/>
      <c r="E188" s="127"/>
      <c r="F188" s="127"/>
      <c r="G188" s="127"/>
      <c r="H188" s="127"/>
      <c r="I188" s="127"/>
    </row>
    <row r="189" spans="2:9" ht="12.75">
      <c r="B189" s="127"/>
      <c r="C189" s="127"/>
      <c r="D189" s="127"/>
      <c r="E189" s="127"/>
      <c r="F189" s="127"/>
      <c r="G189" s="127"/>
      <c r="H189" s="127"/>
      <c r="I189" s="127"/>
    </row>
    <row r="190" spans="2:9" ht="12.75">
      <c r="B190" s="127"/>
      <c r="C190" s="127"/>
      <c r="D190" s="127"/>
      <c r="E190" s="127"/>
      <c r="F190" s="127"/>
      <c r="G190" s="127"/>
      <c r="H190" s="127"/>
      <c r="I190" s="127"/>
    </row>
    <row r="191" spans="2:9" ht="12.75">
      <c r="B191" s="127"/>
      <c r="C191" s="127"/>
      <c r="D191" s="127"/>
      <c r="E191" s="127"/>
      <c r="F191" s="127"/>
      <c r="G191" s="127"/>
      <c r="H191" s="127"/>
      <c r="I191" s="127"/>
    </row>
    <row r="192" spans="2:9" ht="12.75">
      <c r="B192" s="127"/>
      <c r="C192" s="127"/>
      <c r="D192" s="127"/>
      <c r="E192" s="127"/>
      <c r="F192" s="127"/>
      <c r="G192" s="127"/>
      <c r="H192" s="127"/>
      <c r="I192" s="127"/>
    </row>
    <row r="193" spans="2:9" ht="12.75">
      <c r="B193" s="127"/>
      <c r="C193" s="127"/>
      <c r="D193" s="127"/>
      <c r="E193" s="127"/>
      <c r="F193" s="127"/>
      <c r="G193" s="127"/>
      <c r="H193" s="127"/>
      <c r="I193" s="127"/>
    </row>
    <row r="194" spans="2:9" ht="12.75">
      <c r="B194" s="127"/>
      <c r="C194" s="127"/>
      <c r="D194" s="127"/>
      <c r="E194" s="127"/>
      <c r="F194" s="127"/>
      <c r="G194" s="127"/>
      <c r="H194" s="127"/>
      <c r="I194" s="127"/>
    </row>
    <row r="195" spans="2:9" ht="12.75">
      <c r="B195" s="127"/>
      <c r="C195" s="127"/>
      <c r="D195" s="127"/>
      <c r="E195" s="127"/>
      <c r="F195" s="127"/>
      <c r="G195" s="127"/>
      <c r="H195" s="127"/>
      <c r="I195" s="127"/>
    </row>
    <row r="196" spans="2:9" ht="12.75">
      <c r="B196" s="127"/>
      <c r="C196" s="127"/>
      <c r="D196" s="127"/>
      <c r="E196" s="127"/>
      <c r="F196" s="127"/>
      <c r="G196" s="127"/>
      <c r="H196" s="127"/>
      <c r="I196" s="127"/>
    </row>
    <row r="197" spans="2:9" ht="12.75">
      <c r="B197" s="127"/>
      <c r="C197" s="127"/>
      <c r="D197" s="127"/>
      <c r="E197" s="127"/>
      <c r="F197" s="127"/>
      <c r="G197" s="127"/>
      <c r="H197" s="127"/>
      <c r="I197" s="127"/>
    </row>
    <row r="198" spans="2:9" ht="12.75">
      <c r="B198" s="127"/>
      <c r="C198" s="127"/>
      <c r="D198" s="127"/>
      <c r="E198" s="127"/>
      <c r="F198" s="127"/>
      <c r="G198" s="127"/>
      <c r="H198" s="127"/>
      <c r="I198" s="127"/>
    </row>
    <row r="199" spans="2:9" ht="12.75">
      <c r="B199" s="127"/>
      <c r="C199" s="127"/>
      <c r="D199" s="127"/>
      <c r="E199" s="127"/>
      <c r="F199" s="127"/>
      <c r="G199" s="127"/>
      <c r="H199" s="127"/>
      <c r="I199" s="127"/>
    </row>
    <row r="200" spans="2:9" ht="12.75">
      <c r="B200" s="127"/>
      <c r="C200" s="127"/>
      <c r="D200" s="127"/>
      <c r="E200" s="127"/>
      <c r="F200" s="127"/>
      <c r="G200" s="127"/>
      <c r="H200" s="127"/>
      <c r="I200" s="127"/>
    </row>
    <row r="201" spans="2:9" ht="12.75">
      <c r="B201" s="127"/>
      <c r="C201" s="127"/>
      <c r="D201" s="127"/>
      <c r="E201" s="127"/>
      <c r="F201" s="127"/>
      <c r="G201" s="127"/>
      <c r="H201" s="127"/>
      <c r="I201" s="127"/>
    </row>
    <row r="202" spans="2:9" ht="12.75">
      <c r="B202" s="127"/>
      <c r="C202" s="127"/>
      <c r="D202" s="127"/>
      <c r="E202" s="127"/>
      <c r="F202" s="127"/>
      <c r="G202" s="127"/>
      <c r="H202" s="127"/>
      <c r="I202" s="127"/>
    </row>
    <row r="203" spans="2:9" ht="12.75">
      <c r="B203" s="127"/>
      <c r="C203" s="127"/>
      <c r="D203" s="127"/>
      <c r="E203" s="127"/>
      <c r="F203" s="127"/>
      <c r="G203" s="127"/>
      <c r="H203" s="127"/>
      <c r="I203" s="127"/>
    </row>
    <row r="204" spans="2:9" ht="12.75">
      <c r="B204" s="127"/>
      <c r="C204" s="127"/>
      <c r="D204" s="127"/>
      <c r="E204" s="127"/>
      <c r="F204" s="127"/>
      <c r="G204" s="127"/>
      <c r="H204" s="127"/>
      <c r="I204" s="127"/>
    </row>
    <row r="205" spans="2:9" ht="12.75">
      <c r="B205" s="127"/>
      <c r="C205" s="127"/>
      <c r="D205" s="127"/>
      <c r="E205" s="127"/>
      <c r="F205" s="127"/>
      <c r="G205" s="127"/>
      <c r="H205" s="127"/>
      <c r="I205" s="127"/>
    </row>
    <row r="206" spans="2:9" ht="12.75">
      <c r="B206" s="127"/>
      <c r="C206" s="127"/>
      <c r="D206" s="127"/>
      <c r="E206" s="127"/>
      <c r="F206" s="127"/>
      <c r="G206" s="127"/>
      <c r="H206" s="127"/>
      <c r="I206" s="127"/>
    </row>
    <row r="207" spans="2:9" ht="12.75">
      <c r="B207" s="127"/>
      <c r="C207" s="127"/>
      <c r="D207" s="127"/>
      <c r="E207" s="127"/>
      <c r="F207" s="127"/>
      <c r="G207" s="127"/>
      <c r="H207" s="127"/>
      <c r="I207" s="127"/>
    </row>
    <row r="208" spans="2:9" ht="12.75">
      <c r="B208" s="127"/>
      <c r="C208" s="127"/>
      <c r="D208" s="127"/>
      <c r="E208" s="127"/>
      <c r="F208" s="127"/>
      <c r="G208" s="127"/>
      <c r="H208" s="127"/>
      <c r="I208" s="127"/>
    </row>
    <row r="209" spans="2:9" ht="12.75">
      <c r="B209" s="127"/>
      <c r="C209" s="127"/>
      <c r="D209" s="127"/>
      <c r="E209" s="127"/>
      <c r="F209" s="127"/>
      <c r="G209" s="127"/>
      <c r="H209" s="127"/>
      <c r="I209" s="127"/>
    </row>
    <row r="210" spans="2:9" ht="12.75">
      <c r="B210" s="127"/>
      <c r="C210" s="127"/>
      <c r="D210" s="127"/>
      <c r="E210" s="127"/>
      <c r="F210" s="127"/>
      <c r="G210" s="127"/>
      <c r="H210" s="127"/>
      <c r="I210" s="127"/>
    </row>
    <row r="211" spans="2:9" ht="12.75">
      <c r="B211" s="127"/>
      <c r="C211" s="127"/>
      <c r="D211" s="127"/>
      <c r="E211" s="127"/>
      <c r="F211" s="127"/>
      <c r="G211" s="127"/>
      <c r="H211" s="127"/>
      <c r="I211" s="127"/>
    </row>
    <row r="212" spans="2:9" ht="12.75">
      <c r="B212" s="127"/>
      <c r="C212" s="127"/>
      <c r="D212" s="127"/>
      <c r="E212" s="127"/>
      <c r="F212" s="127"/>
      <c r="G212" s="127"/>
      <c r="H212" s="127"/>
      <c r="I212" s="127"/>
    </row>
    <row r="213" spans="2:9" ht="12.75">
      <c r="B213" s="127"/>
      <c r="C213" s="127"/>
      <c r="D213" s="127"/>
      <c r="E213" s="127"/>
      <c r="F213" s="127"/>
      <c r="G213" s="127"/>
      <c r="H213" s="127"/>
      <c r="I213" s="127"/>
    </row>
    <row r="214" spans="2:9" ht="12.75">
      <c r="B214" s="127"/>
      <c r="C214" s="127"/>
      <c r="D214" s="127"/>
      <c r="E214" s="127"/>
      <c r="F214" s="127"/>
      <c r="G214" s="127"/>
      <c r="H214" s="127"/>
      <c r="I214" s="127"/>
    </row>
    <row r="215" spans="2:9" ht="12.75">
      <c r="B215" s="127"/>
      <c r="C215" s="127"/>
      <c r="D215" s="127"/>
      <c r="E215" s="127"/>
      <c r="F215" s="127"/>
      <c r="G215" s="127"/>
      <c r="H215" s="127"/>
      <c r="I215" s="127"/>
    </row>
    <row r="216" spans="2:9" ht="12.75">
      <c r="B216" s="127"/>
      <c r="C216" s="127"/>
      <c r="D216" s="127"/>
      <c r="E216" s="127"/>
      <c r="F216" s="127"/>
      <c r="G216" s="127"/>
      <c r="H216" s="127"/>
      <c r="I216" s="127"/>
    </row>
    <row r="217" spans="2:9" ht="12.75">
      <c r="B217" s="127"/>
      <c r="C217" s="127"/>
      <c r="D217" s="127"/>
      <c r="E217" s="127"/>
      <c r="F217" s="127"/>
      <c r="G217" s="127"/>
      <c r="H217" s="127"/>
      <c r="I217" s="127"/>
    </row>
    <row r="218" spans="2:9" ht="12.75">
      <c r="B218" s="127"/>
      <c r="C218" s="127"/>
      <c r="D218" s="127"/>
      <c r="E218" s="127"/>
      <c r="F218" s="127"/>
      <c r="G218" s="127"/>
      <c r="H218" s="127"/>
      <c r="I218" s="127"/>
    </row>
    <row r="219" spans="2:9" ht="12.75">
      <c r="B219" s="127"/>
      <c r="C219" s="127"/>
      <c r="D219" s="127"/>
      <c r="E219" s="127"/>
      <c r="F219" s="127"/>
      <c r="G219" s="127"/>
      <c r="H219" s="127"/>
      <c r="I219" s="127"/>
    </row>
    <row r="220" spans="2:9" ht="12.75">
      <c r="B220" s="127"/>
      <c r="C220" s="127"/>
      <c r="D220" s="127"/>
      <c r="E220" s="127"/>
      <c r="F220" s="127"/>
      <c r="G220" s="127"/>
      <c r="H220" s="127"/>
      <c r="I220" s="127"/>
    </row>
    <row r="221" spans="2:9" ht="12.75">
      <c r="B221" s="127"/>
      <c r="C221" s="127"/>
      <c r="D221" s="127"/>
      <c r="E221" s="127"/>
      <c r="F221" s="127"/>
      <c r="G221" s="127"/>
      <c r="H221" s="127"/>
      <c r="I221" s="127"/>
    </row>
    <row r="222" spans="2:9" ht="12.75">
      <c r="B222" s="127"/>
      <c r="C222" s="127"/>
      <c r="D222" s="127"/>
      <c r="E222" s="127"/>
      <c r="F222" s="127"/>
      <c r="G222" s="127"/>
      <c r="H222" s="127"/>
      <c r="I222" s="127"/>
    </row>
    <row r="223" spans="2:9" ht="12.75">
      <c r="B223" s="127"/>
      <c r="C223" s="127"/>
      <c r="D223" s="127"/>
      <c r="E223" s="127"/>
      <c r="F223" s="127"/>
      <c r="G223" s="127"/>
      <c r="H223" s="127"/>
      <c r="I223" s="127"/>
    </row>
    <row r="224" spans="2:9" ht="12.75">
      <c r="B224" s="127"/>
      <c r="C224" s="127"/>
      <c r="D224" s="127"/>
      <c r="E224" s="127"/>
      <c r="F224" s="127"/>
      <c r="G224" s="127"/>
      <c r="H224" s="127"/>
      <c r="I224" s="127"/>
    </row>
    <row r="225" spans="2:9" ht="12.75">
      <c r="B225" s="127"/>
      <c r="C225" s="127"/>
      <c r="D225" s="127"/>
      <c r="E225" s="127"/>
      <c r="F225" s="127"/>
      <c r="G225" s="127"/>
      <c r="H225" s="127"/>
      <c r="I225" s="127"/>
    </row>
    <row r="226" spans="2:9" ht="12.75">
      <c r="B226" s="127"/>
      <c r="C226" s="127"/>
      <c r="D226" s="127"/>
      <c r="E226" s="127"/>
      <c r="F226" s="127"/>
      <c r="G226" s="127"/>
      <c r="H226" s="127"/>
      <c r="I226" s="127"/>
    </row>
    <row r="227" spans="2:9" ht="12.75">
      <c r="B227" s="127"/>
      <c r="C227" s="127"/>
      <c r="D227" s="127"/>
      <c r="E227" s="127"/>
      <c r="F227" s="127"/>
      <c r="G227" s="127"/>
      <c r="H227" s="127"/>
      <c r="I227" s="127"/>
    </row>
    <row r="228" spans="2:9" ht="12.75">
      <c r="B228" s="127"/>
      <c r="C228" s="127"/>
      <c r="D228" s="127"/>
      <c r="E228" s="127"/>
      <c r="F228" s="127"/>
      <c r="G228" s="127"/>
      <c r="H228" s="127"/>
      <c r="I228" s="127"/>
    </row>
    <row r="229" spans="2:9" ht="12.75">
      <c r="B229" s="127"/>
      <c r="C229" s="127"/>
      <c r="D229" s="127"/>
      <c r="E229" s="127"/>
      <c r="F229" s="127"/>
      <c r="G229" s="127"/>
      <c r="H229" s="127"/>
      <c r="I229" s="127"/>
    </row>
    <row r="230" spans="2:9" ht="12.75">
      <c r="B230" s="127"/>
      <c r="C230" s="127"/>
      <c r="D230" s="127"/>
      <c r="E230" s="127"/>
      <c r="F230" s="127"/>
      <c r="G230" s="127"/>
      <c r="H230" s="127"/>
      <c r="I230" s="127"/>
    </row>
    <row r="231" spans="2:9" ht="12.75">
      <c r="B231" s="127"/>
      <c r="C231" s="127"/>
      <c r="D231" s="127"/>
      <c r="E231" s="127"/>
      <c r="F231" s="127"/>
      <c r="G231" s="127"/>
      <c r="H231" s="127"/>
      <c r="I231" s="127"/>
    </row>
    <row r="232" spans="2:9" ht="12.75">
      <c r="B232" s="127"/>
      <c r="C232" s="127"/>
      <c r="D232" s="127"/>
      <c r="E232" s="127"/>
      <c r="F232" s="127"/>
      <c r="G232" s="127"/>
      <c r="H232" s="127"/>
      <c r="I232" s="127"/>
    </row>
    <row r="233" spans="2:9" ht="12.75">
      <c r="B233" s="127"/>
      <c r="C233" s="127"/>
      <c r="D233" s="127"/>
      <c r="E233" s="127"/>
      <c r="F233" s="127"/>
      <c r="G233" s="127"/>
      <c r="H233" s="127"/>
      <c r="I233" s="127"/>
    </row>
    <row r="234" spans="2:9" ht="12.75">
      <c r="B234" s="127"/>
      <c r="C234" s="127"/>
      <c r="D234" s="127"/>
      <c r="E234" s="127"/>
      <c r="F234" s="127"/>
      <c r="G234" s="127"/>
      <c r="H234" s="127"/>
      <c r="I234" s="127"/>
    </row>
    <row r="235" spans="2:9" ht="12.75">
      <c r="B235" s="127"/>
      <c r="C235" s="127"/>
      <c r="D235" s="127"/>
      <c r="E235" s="127"/>
      <c r="F235" s="127"/>
      <c r="G235" s="127"/>
      <c r="H235" s="127"/>
      <c r="I235" s="127"/>
    </row>
    <row r="236" spans="2:9" ht="12.75">
      <c r="B236" s="127"/>
      <c r="C236" s="127"/>
      <c r="D236" s="127"/>
      <c r="E236" s="127"/>
      <c r="F236" s="127"/>
      <c r="G236" s="127"/>
      <c r="H236" s="127"/>
      <c r="I236" s="127"/>
    </row>
    <row r="237" spans="2:9" ht="12.75">
      <c r="B237" s="127"/>
      <c r="C237" s="127"/>
      <c r="D237" s="127"/>
      <c r="E237" s="127"/>
      <c r="F237" s="127"/>
      <c r="G237" s="127"/>
      <c r="H237" s="127"/>
      <c r="I237" s="127"/>
    </row>
    <row r="238" spans="2:9" ht="12.75">
      <c r="B238" s="127"/>
      <c r="C238" s="127"/>
      <c r="D238" s="127"/>
      <c r="E238" s="127"/>
      <c r="F238" s="127"/>
      <c r="G238" s="127"/>
      <c r="H238" s="127"/>
      <c r="I238" s="127"/>
    </row>
    <row r="239" spans="2:9" ht="12.75">
      <c r="B239" s="127"/>
      <c r="C239" s="127"/>
      <c r="D239" s="127"/>
      <c r="E239" s="127"/>
      <c r="F239" s="127"/>
      <c r="G239" s="127"/>
      <c r="H239" s="127"/>
      <c r="I239" s="127"/>
    </row>
    <row r="240" spans="2:9" ht="12.75">
      <c r="B240" s="127"/>
      <c r="C240" s="127"/>
      <c r="D240" s="127"/>
      <c r="E240" s="127"/>
      <c r="F240" s="127"/>
      <c r="G240" s="127"/>
      <c r="H240" s="127"/>
      <c r="I240" s="127"/>
    </row>
    <row r="241" spans="2:9" ht="12.75">
      <c r="B241" s="127"/>
      <c r="C241" s="127"/>
      <c r="D241" s="127"/>
      <c r="E241" s="127"/>
      <c r="F241" s="127"/>
      <c r="G241" s="127"/>
      <c r="H241" s="127"/>
      <c r="I241" s="127"/>
    </row>
    <row r="242" spans="2:9" ht="12.75">
      <c r="B242" s="127"/>
      <c r="C242" s="127"/>
      <c r="D242" s="127"/>
      <c r="E242" s="127"/>
      <c r="F242" s="127"/>
      <c r="G242" s="127"/>
      <c r="H242" s="127"/>
      <c r="I242" s="127"/>
    </row>
    <row r="243" spans="2:9" ht="12.75">
      <c r="B243" s="127"/>
      <c r="C243" s="127"/>
      <c r="D243" s="127"/>
      <c r="E243" s="127"/>
      <c r="F243" s="127"/>
      <c r="G243" s="127"/>
      <c r="H243" s="127"/>
      <c r="I243" s="127"/>
    </row>
    <row r="244" spans="2:9" ht="12.75">
      <c r="B244" s="127"/>
      <c r="C244" s="127"/>
      <c r="D244" s="127"/>
      <c r="E244" s="127"/>
      <c r="F244" s="127"/>
      <c r="G244" s="127"/>
      <c r="H244" s="127"/>
      <c r="I244" s="127"/>
    </row>
    <row r="245" spans="2:9" ht="12.75">
      <c r="B245" s="127"/>
      <c r="C245" s="127"/>
      <c r="D245" s="127"/>
      <c r="E245" s="127"/>
      <c r="F245" s="127"/>
      <c r="G245" s="127"/>
      <c r="H245" s="127"/>
      <c r="I245" s="127"/>
    </row>
    <row r="246" spans="2:9" ht="12.75">
      <c r="B246" s="127"/>
      <c r="C246" s="127"/>
      <c r="D246" s="127"/>
      <c r="E246" s="127"/>
      <c r="F246" s="127"/>
      <c r="G246" s="127"/>
      <c r="H246" s="127"/>
      <c r="I246" s="127"/>
    </row>
    <row r="247" spans="2:9" ht="12.75">
      <c r="B247" s="127"/>
      <c r="C247" s="127"/>
      <c r="D247" s="127"/>
      <c r="E247" s="127"/>
      <c r="F247" s="127"/>
      <c r="G247" s="127"/>
      <c r="H247" s="127"/>
      <c r="I247" s="127"/>
    </row>
    <row r="248" spans="2:9" ht="12.75">
      <c r="B248" s="127"/>
      <c r="C248" s="127"/>
      <c r="D248" s="127"/>
      <c r="E248" s="127"/>
      <c r="F248" s="127"/>
      <c r="G248" s="127"/>
      <c r="H248" s="127"/>
      <c r="I248" s="127"/>
    </row>
    <row r="249" spans="2:9" ht="12.75">
      <c r="B249" s="127"/>
      <c r="C249" s="127"/>
      <c r="D249" s="127"/>
      <c r="E249" s="127"/>
      <c r="F249" s="127"/>
      <c r="G249" s="127"/>
      <c r="H249" s="127"/>
      <c r="I249" s="127"/>
    </row>
    <row r="250" spans="2:9" ht="12.75">
      <c r="B250" s="127"/>
      <c r="C250" s="127"/>
      <c r="D250" s="127"/>
      <c r="E250" s="127"/>
      <c r="F250" s="127"/>
      <c r="G250" s="127"/>
      <c r="H250" s="127"/>
      <c r="I250" s="127"/>
    </row>
    <row r="251" spans="2:9" ht="12.75">
      <c r="B251" s="127"/>
      <c r="C251" s="127"/>
      <c r="D251" s="127"/>
      <c r="E251" s="127"/>
      <c r="F251" s="127"/>
      <c r="G251" s="127"/>
      <c r="H251" s="127"/>
      <c r="I251" s="127"/>
    </row>
    <row r="252" spans="2:9" ht="12.75">
      <c r="B252" s="127"/>
      <c r="C252" s="127"/>
      <c r="D252" s="127"/>
      <c r="E252" s="127"/>
      <c r="F252" s="127"/>
      <c r="G252" s="127"/>
      <c r="H252" s="127"/>
      <c r="I252" s="127"/>
    </row>
    <row r="253" spans="2:9" ht="12.75">
      <c r="B253" s="127"/>
      <c r="C253" s="127"/>
      <c r="D253" s="127"/>
      <c r="E253" s="127"/>
      <c r="F253" s="127"/>
      <c r="G253" s="127"/>
      <c r="H253" s="127"/>
      <c r="I253" s="127"/>
    </row>
    <row r="254" spans="2:9" ht="12.75">
      <c r="B254" s="127"/>
      <c r="C254" s="127"/>
      <c r="D254" s="127"/>
      <c r="E254" s="127"/>
      <c r="F254" s="127"/>
      <c r="G254" s="127"/>
      <c r="H254" s="127"/>
      <c r="I254" s="127"/>
    </row>
    <row r="255" spans="2:9" ht="12.75">
      <c r="B255" s="127"/>
      <c r="C255" s="127"/>
      <c r="D255" s="127"/>
      <c r="E255" s="127"/>
      <c r="F255" s="127"/>
      <c r="G255" s="127"/>
      <c r="H255" s="127"/>
      <c r="I255" s="127"/>
    </row>
    <row r="256" spans="2:9" ht="12.75">
      <c r="B256" s="127"/>
      <c r="C256" s="127"/>
      <c r="D256" s="127"/>
      <c r="E256" s="127"/>
      <c r="F256" s="127"/>
      <c r="G256" s="127"/>
      <c r="H256" s="127"/>
      <c r="I256" s="127"/>
    </row>
    <row r="257" spans="2:9" ht="12.75">
      <c r="B257" s="127"/>
      <c r="C257" s="127"/>
      <c r="D257" s="127"/>
      <c r="E257" s="127"/>
      <c r="F257" s="127"/>
      <c r="G257" s="127"/>
      <c r="H257" s="127"/>
      <c r="I257" s="127"/>
    </row>
    <row r="258" spans="2:9" ht="12.75">
      <c r="B258" s="127"/>
      <c r="C258" s="127"/>
      <c r="D258" s="127"/>
      <c r="E258" s="127"/>
      <c r="F258" s="127"/>
      <c r="G258" s="127"/>
      <c r="H258" s="127"/>
      <c r="I258" s="127"/>
    </row>
    <row r="259" spans="2:9" ht="12.75">
      <c r="B259" s="127"/>
      <c r="C259" s="127"/>
      <c r="D259" s="127"/>
      <c r="E259" s="127"/>
      <c r="F259" s="127"/>
      <c r="G259" s="127"/>
      <c r="H259" s="127"/>
      <c r="I259" s="127"/>
    </row>
    <row r="260" spans="2:9" ht="12.75">
      <c r="B260" s="127"/>
      <c r="C260" s="127"/>
      <c r="D260" s="127"/>
      <c r="E260" s="127"/>
      <c r="F260" s="127"/>
      <c r="G260" s="127"/>
      <c r="H260" s="127"/>
      <c r="I260" s="127"/>
    </row>
    <row r="261" spans="2:9" ht="12.75">
      <c r="B261" s="127"/>
      <c r="C261" s="127"/>
      <c r="D261" s="127"/>
      <c r="E261" s="127"/>
      <c r="F261" s="127"/>
      <c r="G261" s="127"/>
      <c r="H261" s="127"/>
      <c r="I261" s="127"/>
    </row>
    <row r="262" spans="2:9" ht="12.75">
      <c r="B262" s="127"/>
      <c r="C262" s="127"/>
      <c r="D262" s="127"/>
      <c r="E262" s="127"/>
      <c r="F262" s="127"/>
      <c r="G262" s="127"/>
      <c r="H262" s="127"/>
      <c r="I262" s="127"/>
    </row>
    <row r="263" spans="2:9" ht="12.75">
      <c r="B263" s="127"/>
      <c r="C263" s="127"/>
      <c r="D263" s="127"/>
      <c r="E263" s="127"/>
      <c r="F263" s="127"/>
      <c r="G263" s="127"/>
      <c r="H263" s="127"/>
      <c r="I263" s="127"/>
    </row>
    <row r="264" spans="2:9" ht="12.75">
      <c r="B264" s="127"/>
      <c r="C264" s="127"/>
      <c r="D264" s="127"/>
      <c r="E264" s="127"/>
      <c r="F264" s="127"/>
      <c r="G264" s="127"/>
      <c r="H264" s="127"/>
      <c r="I264" s="127"/>
    </row>
    <row r="265" spans="2:9" ht="12.75">
      <c r="B265" s="127"/>
      <c r="C265" s="127"/>
      <c r="D265" s="127"/>
      <c r="E265" s="127"/>
      <c r="F265" s="127"/>
      <c r="G265" s="127"/>
      <c r="H265" s="127"/>
      <c r="I265" s="127"/>
    </row>
    <row r="266" spans="2:9" ht="12.75">
      <c r="B266" s="127"/>
      <c r="C266" s="127"/>
      <c r="D266" s="127"/>
      <c r="E266" s="127"/>
      <c r="F266" s="127"/>
      <c r="G266" s="127"/>
      <c r="H266" s="127"/>
      <c r="I266" s="127"/>
    </row>
    <row r="267" spans="2:9" ht="12.75">
      <c r="B267" s="127"/>
      <c r="C267" s="127"/>
      <c r="D267" s="127"/>
      <c r="E267" s="127"/>
      <c r="F267" s="127"/>
      <c r="G267" s="127"/>
      <c r="H267" s="127"/>
      <c r="I267" s="127"/>
    </row>
    <row r="268" spans="2:9" ht="12.75">
      <c r="B268" s="127"/>
      <c r="C268" s="127"/>
      <c r="D268" s="127"/>
      <c r="E268" s="127"/>
      <c r="F268" s="127"/>
      <c r="G268" s="127"/>
      <c r="H268" s="127"/>
      <c r="I268" s="127"/>
    </row>
    <row r="269" spans="2:9" ht="12.75">
      <c r="B269" s="127"/>
      <c r="C269" s="127"/>
      <c r="D269" s="127"/>
      <c r="E269" s="127"/>
      <c r="F269" s="127"/>
      <c r="G269" s="127"/>
      <c r="H269" s="127"/>
      <c r="I269" s="127"/>
    </row>
    <row r="270" spans="2:9" ht="12.75">
      <c r="B270" s="127"/>
      <c r="C270" s="127"/>
      <c r="D270" s="127"/>
      <c r="E270" s="127"/>
      <c r="F270" s="127"/>
      <c r="G270" s="127"/>
      <c r="H270" s="127"/>
      <c r="I270" s="127"/>
    </row>
    <row r="271" spans="2:9" ht="12.75">
      <c r="B271" s="127"/>
      <c r="C271" s="127"/>
      <c r="D271" s="127"/>
      <c r="E271" s="127"/>
      <c r="F271" s="127"/>
      <c r="G271" s="127"/>
      <c r="H271" s="127"/>
      <c r="I271" s="127"/>
    </row>
    <row r="272" spans="2:9" ht="12.75">
      <c r="B272" s="127"/>
      <c r="C272" s="127"/>
      <c r="D272" s="127"/>
      <c r="E272" s="127"/>
      <c r="F272" s="127"/>
      <c r="G272" s="127"/>
      <c r="H272" s="127"/>
      <c r="I272" s="127"/>
    </row>
    <row r="273" spans="2:9" ht="12.75">
      <c r="B273" s="127"/>
      <c r="C273" s="127"/>
      <c r="D273" s="127"/>
      <c r="E273" s="127"/>
      <c r="F273" s="127"/>
      <c r="G273" s="127"/>
      <c r="H273" s="127"/>
      <c r="I273" s="127"/>
    </row>
    <row r="274" spans="2:9" ht="12.75">
      <c r="B274" s="127"/>
      <c r="C274" s="127"/>
      <c r="D274" s="127"/>
      <c r="E274" s="127"/>
      <c r="F274" s="127"/>
      <c r="G274" s="127"/>
      <c r="H274" s="127"/>
      <c r="I274" s="127"/>
    </row>
    <row r="275" spans="2:9" ht="12.75">
      <c r="B275" s="127"/>
      <c r="C275" s="127"/>
      <c r="D275" s="127"/>
      <c r="E275" s="127"/>
      <c r="F275" s="127"/>
      <c r="G275" s="127"/>
      <c r="H275" s="127"/>
      <c r="I275" s="127"/>
    </row>
    <row r="276" spans="2:9" ht="12.75">
      <c r="B276" s="127"/>
      <c r="C276" s="127"/>
      <c r="D276" s="127"/>
      <c r="E276" s="127"/>
      <c r="F276" s="127"/>
      <c r="G276" s="127"/>
      <c r="H276" s="127"/>
      <c r="I276" s="127"/>
    </row>
    <row r="277" spans="2:9" ht="12.75">
      <c r="B277" s="127"/>
      <c r="C277" s="127"/>
      <c r="D277" s="127"/>
      <c r="E277" s="127"/>
      <c r="F277" s="127"/>
      <c r="G277" s="127"/>
      <c r="H277" s="127"/>
      <c r="I277" s="127"/>
    </row>
    <row r="278" spans="2:9" ht="12.75">
      <c r="B278" s="127"/>
      <c r="C278" s="127"/>
      <c r="D278" s="127"/>
      <c r="E278" s="127"/>
      <c r="F278" s="127"/>
      <c r="G278" s="127"/>
      <c r="H278" s="127"/>
      <c r="I278" s="127"/>
    </row>
    <row r="279" spans="2:9" ht="12.75">
      <c r="B279" s="127"/>
      <c r="C279" s="127"/>
      <c r="D279" s="127"/>
      <c r="E279" s="127"/>
      <c r="F279" s="127"/>
      <c r="G279" s="127"/>
      <c r="H279" s="127"/>
      <c r="I279" s="127"/>
    </row>
    <row r="280" spans="2:9" ht="12.75">
      <c r="B280" s="127"/>
      <c r="C280" s="127"/>
      <c r="D280" s="127"/>
      <c r="E280" s="127"/>
      <c r="F280" s="127"/>
      <c r="G280" s="127"/>
      <c r="H280" s="127"/>
      <c r="I280" s="127"/>
    </row>
    <row r="281" spans="2:9" ht="12.75">
      <c r="B281" s="127"/>
      <c r="C281" s="127"/>
      <c r="D281" s="127"/>
      <c r="E281" s="127"/>
      <c r="F281" s="127"/>
      <c r="G281" s="127"/>
      <c r="H281" s="127"/>
      <c r="I281" s="127"/>
    </row>
    <row r="282" spans="2:9" ht="12.75">
      <c r="B282" s="127"/>
      <c r="C282" s="127"/>
      <c r="D282" s="127"/>
      <c r="E282" s="127"/>
      <c r="F282" s="127"/>
      <c r="G282" s="127"/>
      <c r="H282" s="127"/>
      <c r="I282" s="127"/>
    </row>
    <row r="283" spans="2:9" ht="12.75">
      <c r="B283" s="127"/>
      <c r="C283" s="127"/>
      <c r="D283" s="127"/>
      <c r="E283" s="127"/>
      <c r="F283" s="127"/>
      <c r="G283" s="127"/>
      <c r="H283" s="127"/>
      <c r="I283" s="127"/>
    </row>
    <row r="284" spans="2:9" ht="12.75">
      <c r="B284" s="127"/>
      <c r="C284" s="127"/>
      <c r="D284" s="127"/>
      <c r="E284" s="127"/>
      <c r="F284" s="127"/>
      <c r="G284" s="127"/>
      <c r="H284" s="127"/>
      <c r="I284" s="127"/>
    </row>
    <row r="285" spans="2:9" ht="12.75">
      <c r="B285" s="127"/>
      <c r="C285" s="127"/>
      <c r="D285" s="127"/>
      <c r="E285" s="127"/>
      <c r="F285" s="127"/>
      <c r="G285" s="127"/>
      <c r="H285" s="127"/>
      <c r="I285" s="127"/>
    </row>
    <row r="286" spans="2:9" ht="12.75">
      <c r="B286" s="127"/>
      <c r="C286" s="127"/>
      <c r="D286" s="127"/>
      <c r="E286" s="127"/>
      <c r="F286" s="127"/>
      <c r="G286" s="127"/>
      <c r="H286" s="127"/>
      <c r="I286" s="127"/>
    </row>
    <row r="287" spans="2:9" ht="12.75">
      <c r="B287" s="127"/>
      <c r="C287" s="127"/>
      <c r="D287" s="127"/>
      <c r="E287" s="127"/>
      <c r="F287" s="127"/>
      <c r="G287" s="127"/>
      <c r="H287" s="127"/>
      <c r="I287" s="127"/>
    </row>
    <row r="288" spans="2:9" ht="12.75">
      <c r="B288" s="127"/>
      <c r="C288" s="127"/>
      <c r="D288" s="127"/>
      <c r="E288" s="127"/>
      <c r="F288" s="127"/>
      <c r="G288" s="127"/>
      <c r="H288" s="127"/>
      <c r="I288" s="127"/>
    </row>
    <row r="289" spans="2:9" ht="12.75">
      <c r="B289" s="127"/>
      <c r="C289" s="127"/>
      <c r="D289" s="127"/>
      <c r="E289" s="127"/>
      <c r="F289" s="127"/>
      <c r="G289" s="127"/>
      <c r="H289" s="127"/>
      <c r="I289" s="127"/>
    </row>
    <row r="290" spans="2:9" ht="12.75">
      <c r="B290" s="127"/>
      <c r="C290" s="127"/>
      <c r="D290" s="127"/>
      <c r="E290" s="127"/>
      <c r="F290" s="127"/>
      <c r="G290" s="127"/>
      <c r="H290" s="127"/>
      <c r="I290" s="127"/>
    </row>
    <row r="291" spans="2:9" ht="12.75">
      <c r="B291" s="127"/>
      <c r="C291" s="127"/>
      <c r="D291" s="127"/>
      <c r="E291" s="127"/>
      <c r="F291" s="127"/>
      <c r="G291" s="127"/>
      <c r="H291" s="127"/>
      <c r="I291" s="127"/>
    </row>
    <row r="292" spans="2:9" ht="12.75">
      <c r="B292" s="127"/>
      <c r="C292" s="127"/>
      <c r="D292" s="127"/>
      <c r="E292" s="127"/>
      <c r="F292" s="127"/>
      <c r="G292" s="127"/>
      <c r="H292" s="127"/>
      <c r="I292" s="127"/>
    </row>
    <row r="293" spans="2:9" ht="12.75">
      <c r="B293" s="127"/>
      <c r="C293" s="127"/>
      <c r="D293" s="127"/>
      <c r="E293" s="127"/>
      <c r="F293" s="127"/>
      <c r="G293" s="127"/>
      <c r="H293" s="127"/>
      <c r="I293" s="127"/>
    </row>
    <row r="294" spans="2:9" ht="12.75">
      <c r="B294" s="127"/>
      <c r="C294" s="127"/>
      <c r="D294" s="127"/>
      <c r="E294" s="127"/>
      <c r="F294" s="127"/>
      <c r="G294" s="127"/>
      <c r="H294" s="127"/>
      <c r="I294" s="127"/>
    </row>
    <row r="295" spans="2:9" ht="12.75">
      <c r="B295" s="127"/>
      <c r="C295" s="127"/>
      <c r="D295" s="127"/>
      <c r="E295" s="127"/>
      <c r="F295" s="127"/>
      <c r="G295" s="127"/>
      <c r="H295" s="127"/>
      <c r="I295" s="127"/>
    </row>
    <row r="296" spans="2:9" ht="12.75">
      <c r="B296" s="127"/>
      <c r="C296" s="127"/>
      <c r="D296" s="127"/>
      <c r="E296" s="127"/>
      <c r="F296" s="127"/>
      <c r="G296" s="127"/>
      <c r="H296" s="127"/>
      <c r="I296" s="127"/>
    </row>
    <row r="297" spans="2:9" ht="12.75">
      <c r="B297" s="127"/>
      <c r="C297" s="127"/>
      <c r="D297" s="127"/>
      <c r="E297" s="127"/>
      <c r="F297" s="127"/>
      <c r="G297" s="127"/>
      <c r="H297" s="127"/>
      <c r="I297" s="127"/>
    </row>
    <row r="298" spans="2:9" ht="12.75">
      <c r="B298" s="127"/>
      <c r="C298" s="127"/>
      <c r="D298" s="127"/>
      <c r="E298" s="127"/>
      <c r="F298" s="127"/>
      <c r="G298" s="127"/>
      <c r="H298" s="127"/>
      <c r="I298" s="127"/>
    </row>
    <row r="299" spans="2:9" ht="12.75">
      <c r="B299" s="127"/>
      <c r="C299" s="127"/>
      <c r="D299" s="127"/>
      <c r="E299" s="127"/>
      <c r="F299" s="127"/>
      <c r="G299" s="127"/>
      <c r="H299" s="127"/>
      <c r="I299" s="127"/>
    </row>
    <row r="300" spans="2:9" ht="12.75">
      <c r="B300" s="127"/>
      <c r="C300" s="127"/>
      <c r="D300" s="127"/>
      <c r="E300" s="127"/>
      <c r="F300" s="127"/>
      <c r="G300" s="127"/>
      <c r="H300" s="127"/>
      <c r="I300" s="127"/>
    </row>
    <row r="301" spans="2:9" ht="12.75">
      <c r="B301" s="127"/>
      <c r="C301" s="127"/>
      <c r="D301" s="127"/>
      <c r="E301" s="127"/>
      <c r="F301" s="127"/>
      <c r="G301" s="127"/>
      <c r="H301" s="127"/>
      <c r="I301" s="127"/>
    </row>
    <row r="302" spans="2:9" ht="12.75">
      <c r="B302" s="127"/>
      <c r="C302" s="127"/>
      <c r="D302" s="127"/>
      <c r="E302" s="127"/>
      <c r="F302" s="127"/>
      <c r="G302" s="127"/>
      <c r="H302" s="127"/>
      <c r="I302" s="127"/>
    </row>
    <row r="303" spans="2:9" ht="12.75">
      <c r="B303" s="127"/>
      <c r="C303" s="127"/>
      <c r="D303" s="127"/>
      <c r="E303" s="127"/>
      <c r="F303" s="127"/>
      <c r="G303" s="127"/>
      <c r="H303" s="127"/>
      <c r="I303" s="127"/>
    </row>
    <row r="304" spans="2:9" ht="12.75">
      <c r="B304" s="127"/>
      <c r="C304" s="127"/>
      <c r="D304" s="127"/>
      <c r="E304" s="127"/>
      <c r="F304" s="127"/>
      <c r="G304" s="127"/>
      <c r="H304" s="127"/>
      <c r="I304" s="127"/>
    </row>
    <row r="305" spans="2:9" ht="12.75">
      <c r="B305" s="127"/>
      <c r="C305" s="127"/>
      <c r="D305" s="127"/>
      <c r="E305" s="127"/>
      <c r="F305" s="127"/>
      <c r="G305" s="127"/>
      <c r="H305" s="127"/>
      <c r="I305" s="127"/>
    </row>
    <row r="306" spans="2:9" ht="12.75">
      <c r="B306" s="127"/>
      <c r="C306" s="127"/>
      <c r="D306" s="127"/>
      <c r="E306" s="127"/>
      <c r="F306" s="127"/>
      <c r="G306" s="127"/>
      <c r="H306" s="127"/>
      <c r="I306" s="127"/>
    </row>
    <row r="307" spans="2:9" ht="12.75">
      <c r="B307" s="127"/>
      <c r="C307" s="127"/>
      <c r="D307" s="127"/>
      <c r="E307" s="127"/>
      <c r="F307" s="127"/>
      <c r="G307" s="127"/>
      <c r="H307" s="127"/>
      <c r="I307" s="127"/>
    </row>
    <row r="308" spans="2:9" ht="12.75">
      <c r="B308" s="127"/>
      <c r="C308" s="127"/>
      <c r="D308" s="127"/>
      <c r="E308" s="127"/>
      <c r="F308" s="127"/>
      <c r="G308" s="127"/>
      <c r="H308" s="127"/>
      <c r="I308" s="127"/>
    </row>
    <row r="309" spans="2:9" ht="12.75">
      <c r="B309" s="127"/>
      <c r="C309" s="127"/>
      <c r="D309" s="127"/>
      <c r="E309" s="127"/>
      <c r="F309" s="127"/>
      <c r="G309" s="127"/>
      <c r="H309" s="127"/>
      <c r="I309" s="127"/>
    </row>
    <row r="310" spans="2:9" ht="12.75">
      <c r="B310" s="127"/>
      <c r="C310" s="127"/>
      <c r="D310" s="127"/>
      <c r="E310" s="127"/>
      <c r="F310" s="127"/>
      <c r="G310" s="127"/>
      <c r="H310" s="127"/>
      <c r="I310" s="127"/>
    </row>
    <row r="311" spans="2:9" ht="12.75">
      <c r="B311" s="127"/>
      <c r="C311" s="127"/>
      <c r="D311" s="127"/>
      <c r="E311" s="127"/>
      <c r="F311" s="127"/>
      <c r="G311" s="127"/>
      <c r="H311" s="127"/>
      <c r="I311" s="127"/>
    </row>
    <row r="312" spans="2:9" ht="12.75">
      <c r="B312" s="127"/>
      <c r="C312" s="127"/>
      <c r="D312" s="127"/>
      <c r="E312" s="127"/>
      <c r="F312" s="127"/>
      <c r="G312" s="127"/>
      <c r="H312" s="127"/>
      <c r="I312" s="127"/>
    </row>
    <row r="313" spans="2:9" ht="12.75">
      <c r="B313" s="127"/>
      <c r="C313" s="127"/>
      <c r="D313" s="127"/>
      <c r="E313" s="127"/>
      <c r="F313" s="127"/>
      <c r="G313" s="127"/>
      <c r="H313" s="127"/>
      <c r="I313" s="127"/>
    </row>
    <row r="314" spans="2:9" ht="12.75">
      <c r="B314" s="127"/>
      <c r="C314" s="127"/>
      <c r="D314" s="127"/>
      <c r="E314" s="127"/>
      <c r="F314" s="127"/>
      <c r="G314" s="127"/>
      <c r="H314" s="127"/>
      <c r="I314" s="127"/>
    </row>
    <row r="315" spans="2:9" ht="12.75">
      <c r="B315" s="127"/>
      <c r="C315" s="127"/>
      <c r="D315" s="127"/>
      <c r="E315" s="127"/>
      <c r="F315" s="127"/>
      <c r="G315" s="127"/>
      <c r="H315" s="127"/>
      <c r="I315" s="127"/>
    </row>
    <row r="316" spans="2:9" ht="12.75">
      <c r="B316" s="127"/>
      <c r="C316" s="127"/>
      <c r="D316" s="127"/>
      <c r="E316" s="127"/>
      <c r="F316" s="127"/>
      <c r="G316" s="127"/>
      <c r="H316" s="127"/>
      <c r="I316" s="127"/>
    </row>
    <row r="317" spans="2:9" ht="12.75">
      <c r="B317" s="127"/>
      <c r="C317" s="127"/>
      <c r="D317" s="127"/>
      <c r="E317" s="127"/>
      <c r="F317" s="127"/>
      <c r="G317" s="127"/>
      <c r="H317" s="127"/>
      <c r="I317" s="127"/>
    </row>
    <row r="318" spans="2:9" ht="12.75">
      <c r="B318" s="127"/>
      <c r="C318" s="127"/>
      <c r="D318" s="127"/>
      <c r="E318" s="127"/>
      <c r="F318" s="127"/>
      <c r="G318" s="127"/>
      <c r="H318" s="127"/>
      <c r="I318" s="127"/>
    </row>
    <row r="319" spans="2:9" ht="12.75">
      <c r="B319" s="127"/>
      <c r="C319" s="127"/>
      <c r="D319" s="127"/>
      <c r="E319" s="127"/>
      <c r="F319" s="127"/>
      <c r="G319" s="127"/>
      <c r="H319" s="127"/>
      <c r="I319" s="127"/>
    </row>
    <row r="320" spans="2:9" ht="12.75">
      <c r="B320" s="127"/>
      <c r="C320" s="127"/>
      <c r="D320" s="127"/>
      <c r="E320" s="127"/>
      <c r="F320" s="127"/>
      <c r="G320" s="127"/>
      <c r="H320" s="127"/>
      <c r="I320" s="127"/>
    </row>
    <row r="321" spans="2:9" ht="12.75">
      <c r="B321" s="127"/>
      <c r="C321" s="127"/>
      <c r="D321" s="127"/>
      <c r="E321" s="127"/>
      <c r="F321" s="127"/>
      <c r="G321" s="127"/>
      <c r="H321" s="127"/>
      <c r="I321" s="127"/>
    </row>
    <row r="322" spans="2:9" ht="12.75">
      <c r="B322" s="127"/>
      <c r="C322" s="127"/>
      <c r="D322" s="127"/>
      <c r="E322" s="127"/>
      <c r="F322" s="127"/>
      <c r="G322" s="127"/>
      <c r="H322" s="127"/>
      <c r="I322" s="127"/>
    </row>
    <row r="323" spans="2:9" ht="12.75">
      <c r="B323" s="127"/>
      <c r="C323" s="127"/>
      <c r="D323" s="127"/>
      <c r="E323" s="127"/>
      <c r="F323" s="127"/>
      <c r="G323" s="127"/>
      <c r="H323" s="127"/>
      <c r="I323" s="127"/>
    </row>
    <row r="324" spans="2:9" ht="12.75">
      <c r="B324" s="127"/>
      <c r="C324" s="127"/>
      <c r="D324" s="127"/>
      <c r="E324" s="127"/>
      <c r="F324" s="127"/>
      <c r="G324" s="127"/>
      <c r="H324" s="127"/>
      <c r="I324" s="127"/>
    </row>
    <row r="325" spans="2:9" ht="12.75">
      <c r="B325" s="127"/>
      <c r="C325" s="127"/>
      <c r="D325" s="127"/>
      <c r="E325" s="127"/>
      <c r="F325" s="127"/>
      <c r="G325" s="127"/>
      <c r="H325" s="127"/>
      <c r="I325" s="127"/>
    </row>
    <row r="326" spans="2:9" ht="12.75">
      <c r="B326" s="127"/>
      <c r="C326" s="127"/>
      <c r="D326" s="127"/>
      <c r="E326" s="127"/>
      <c r="F326" s="127"/>
      <c r="G326" s="127"/>
      <c r="H326" s="127"/>
      <c r="I326" s="127"/>
    </row>
    <row r="327" spans="2:9" ht="12.75">
      <c r="B327" s="127"/>
      <c r="C327" s="127"/>
      <c r="D327" s="127"/>
      <c r="E327" s="127"/>
      <c r="F327" s="127"/>
      <c r="G327" s="127"/>
      <c r="H327" s="127"/>
      <c r="I327" s="127"/>
    </row>
    <row r="328" spans="2:9" ht="12.75">
      <c r="B328" s="127"/>
      <c r="C328" s="127"/>
      <c r="D328" s="127"/>
      <c r="E328" s="127"/>
      <c r="F328" s="127"/>
      <c r="G328" s="127"/>
      <c r="H328" s="127"/>
      <c r="I328" s="127"/>
    </row>
    <row r="329" spans="2:9" ht="12.75">
      <c r="B329" s="127"/>
      <c r="C329" s="127"/>
      <c r="D329" s="127"/>
      <c r="E329" s="127"/>
      <c r="F329" s="127"/>
      <c r="G329" s="127"/>
      <c r="H329" s="127"/>
      <c r="I329" s="127"/>
    </row>
    <row r="330" spans="2:9" ht="12.75">
      <c r="B330" s="127"/>
      <c r="C330" s="127"/>
      <c r="D330" s="127"/>
      <c r="E330" s="127"/>
      <c r="F330" s="127"/>
      <c r="G330" s="127"/>
      <c r="H330" s="127"/>
      <c r="I330" s="127"/>
    </row>
    <row r="331" spans="2:9" ht="12.75">
      <c r="B331" s="127"/>
      <c r="C331" s="127"/>
      <c r="D331" s="127"/>
      <c r="E331" s="127"/>
      <c r="F331" s="127"/>
      <c r="G331" s="127"/>
      <c r="H331" s="127"/>
      <c r="I331" s="127"/>
    </row>
    <row r="332" spans="2:9" ht="12.75">
      <c r="B332" s="127"/>
      <c r="C332" s="127"/>
      <c r="D332" s="127"/>
      <c r="E332" s="127"/>
      <c r="F332" s="127"/>
      <c r="G332" s="127"/>
      <c r="H332" s="127"/>
      <c r="I332" s="127"/>
    </row>
    <row r="333" spans="2:9" ht="12.75">
      <c r="B333" s="127"/>
      <c r="C333" s="127"/>
      <c r="D333" s="127"/>
      <c r="E333" s="127"/>
      <c r="F333" s="127"/>
      <c r="G333" s="127"/>
      <c r="H333" s="127"/>
      <c r="I333" s="127"/>
    </row>
    <row r="334" spans="2:9" ht="12.75">
      <c r="B334" s="127"/>
      <c r="C334" s="127"/>
      <c r="D334" s="127"/>
      <c r="E334" s="127"/>
      <c r="F334" s="127"/>
      <c r="G334" s="127"/>
      <c r="H334" s="127"/>
      <c r="I334" s="127"/>
    </row>
    <row r="335" spans="2:9" ht="12.75">
      <c r="B335" s="127"/>
      <c r="C335" s="127"/>
      <c r="D335" s="127"/>
      <c r="E335" s="127"/>
      <c r="F335" s="127"/>
      <c r="G335" s="127"/>
      <c r="H335" s="127"/>
      <c r="I335" s="127"/>
    </row>
    <row r="336" spans="2:9" ht="12.75">
      <c r="B336" s="127"/>
      <c r="C336" s="127"/>
      <c r="D336" s="127"/>
      <c r="E336" s="127"/>
      <c r="F336" s="127"/>
      <c r="G336" s="127"/>
      <c r="H336" s="127"/>
      <c r="I336" s="127"/>
    </row>
    <row r="337" spans="2:9" ht="12.75">
      <c r="B337" s="127"/>
      <c r="C337" s="127"/>
      <c r="D337" s="127"/>
      <c r="E337" s="127"/>
      <c r="F337" s="127"/>
      <c r="G337" s="127"/>
      <c r="H337" s="127"/>
      <c r="I337" s="127"/>
    </row>
    <row r="338" spans="2:9" ht="12.75">
      <c r="B338" s="127"/>
      <c r="C338" s="127"/>
      <c r="D338" s="127"/>
      <c r="E338" s="127"/>
      <c r="F338" s="127"/>
      <c r="G338" s="127"/>
      <c r="H338" s="127"/>
      <c r="I338" s="127"/>
    </row>
    <row r="339" spans="2:9" ht="12.75">
      <c r="B339" s="127"/>
      <c r="C339" s="127"/>
      <c r="D339" s="127"/>
      <c r="E339" s="127"/>
      <c r="F339" s="127"/>
      <c r="G339" s="127"/>
      <c r="H339" s="127"/>
      <c r="I339" s="127"/>
    </row>
    <row r="340" spans="2:9" ht="12.75">
      <c r="B340" s="127"/>
      <c r="C340" s="127"/>
      <c r="D340" s="127"/>
      <c r="E340" s="127"/>
      <c r="F340" s="127"/>
      <c r="G340" s="127"/>
      <c r="H340" s="127"/>
      <c r="I340" s="127"/>
    </row>
    <row r="341" spans="2:9" ht="12.75">
      <c r="B341" s="127"/>
      <c r="C341" s="127"/>
      <c r="D341" s="127"/>
      <c r="E341" s="127"/>
      <c r="F341" s="127"/>
      <c r="G341" s="127"/>
      <c r="H341" s="127"/>
      <c r="I341" s="127"/>
    </row>
    <row r="342" spans="2:9" ht="12.75">
      <c r="B342" s="127"/>
      <c r="C342" s="127"/>
      <c r="D342" s="127"/>
      <c r="E342" s="127"/>
      <c r="F342" s="127"/>
      <c r="G342" s="127"/>
      <c r="H342" s="127"/>
      <c r="I342" s="127"/>
    </row>
    <row r="343" spans="2:9" ht="12.75">
      <c r="B343" s="127"/>
      <c r="C343" s="127"/>
      <c r="D343" s="127"/>
      <c r="E343" s="127"/>
      <c r="F343" s="127"/>
      <c r="G343" s="127"/>
      <c r="H343" s="127"/>
      <c r="I343" s="127"/>
    </row>
    <row r="344" spans="2:9" ht="12.75">
      <c r="B344" s="127"/>
      <c r="C344" s="127"/>
      <c r="D344" s="127"/>
      <c r="E344" s="127"/>
      <c r="F344" s="127"/>
      <c r="G344" s="127"/>
      <c r="H344" s="127"/>
      <c r="I344" s="127"/>
    </row>
    <row r="345" spans="2:9" ht="12.75">
      <c r="B345" s="127"/>
      <c r="C345" s="127"/>
      <c r="D345" s="127"/>
      <c r="E345" s="127"/>
      <c r="F345" s="127"/>
      <c r="G345" s="127"/>
      <c r="H345" s="127"/>
      <c r="I345" s="127"/>
    </row>
    <row r="346" spans="2:9" ht="12.75">
      <c r="B346" s="127"/>
      <c r="C346" s="127"/>
      <c r="D346" s="127"/>
      <c r="E346" s="127"/>
      <c r="F346" s="127"/>
      <c r="G346" s="127"/>
      <c r="H346" s="127"/>
      <c r="I346" s="127"/>
    </row>
    <row r="347" spans="2:9" ht="12.75">
      <c r="B347" s="127"/>
      <c r="C347" s="127"/>
      <c r="D347" s="127"/>
      <c r="E347" s="127"/>
      <c r="F347" s="127"/>
      <c r="G347" s="127"/>
      <c r="H347" s="127"/>
      <c r="I347" s="127"/>
    </row>
    <row r="348" spans="2:9" ht="12.75">
      <c r="B348" s="127"/>
      <c r="C348" s="127"/>
      <c r="D348" s="127"/>
      <c r="E348" s="127"/>
      <c r="F348" s="127"/>
      <c r="G348" s="127"/>
      <c r="H348" s="127"/>
      <c r="I348" s="127"/>
    </row>
    <row r="349" spans="2:9" ht="12.75">
      <c r="B349" s="127"/>
      <c r="C349" s="127"/>
      <c r="D349" s="127"/>
      <c r="E349" s="127"/>
      <c r="F349" s="127"/>
      <c r="G349" s="127"/>
      <c r="H349" s="127"/>
      <c r="I349" s="127"/>
    </row>
    <row r="350" spans="2:9" ht="12.75">
      <c r="B350" s="127"/>
      <c r="C350" s="127"/>
      <c r="D350" s="127"/>
      <c r="E350" s="127"/>
      <c r="F350" s="127"/>
      <c r="G350" s="127"/>
      <c r="H350" s="127"/>
      <c r="I350" s="127"/>
    </row>
    <row r="351" spans="2:9" ht="12.75">
      <c r="B351" s="127"/>
      <c r="C351" s="127"/>
      <c r="D351" s="127"/>
      <c r="E351" s="127"/>
      <c r="F351" s="127"/>
      <c r="G351" s="127"/>
      <c r="H351" s="127"/>
      <c r="I351" s="127"/>
    </row>
    <row r="352" spans="2:9" ht="12.75">
      <c r="B352" s="127"/>
      <c r="C352" s="127"/>
      <c r="D352" s="127"/>
      <c r="E352" s="127"/>
      <c r="F352" s="127"/>
      <c r="G352" s="127"/>
      <c r="H352" s="127"/>
      <c r="I352" s="127"/>
    </row>
    <row r="353" spans="2:9" ht="12.75">
      <c r="B353" s="127"/>
      <c r="C353" s="127"/>
      <c r="D353" s="127"/>
      <c r="E353" s="127"/>
      <c r="F353" s="127"/>
      <c r="G353" s="127"/>
      <c r="H353" s="127"/>
      <c r="I353" s="127"/>
    </row>
    <row r="354" spans="2:9" ht="12.75">
      <c r="B354" s="127"/>
      <c r="C354" s="127"/>
      <c r="D354" s="127"/>
      <c r="E354" s="127"/>
      <c r="F354" s="127"/>
      <c r="G354" s="127"/>
      <c r="H354" s="127"/>
      <c r="I354" s="127"/>
    </row>
    <row r="355" spans="2:9" ht="12.75">
      <c r="B355" s="127"/>
      <c r="C355" s="127"/>
      <c r="D355" s="127"/>
      <c r="E355" s="127"/>
      <c r="F355" s="127"/>
      <c r="G355" s="127"/>
      <c r="H355" s="127"/>
      <c r="I355" s="127"/>
    </row>
    <row r="356" spans="2:9" ht="12.75">
      <c r="B356" s="127"/>
      <c r="C356" s="127"/>
      <c r="D356" s="127"/>
      <c r="E356" s="127"/>
      <c r="F356" s="127"/>
      <c r="G356" s="127"/>
      <c r="H356" s="127"/>
      <c r="I356" s="127"/>
    </row>
    <row r="357" spans="2:9" ht="12.75">
      <c r="B357" s="127"/>
      <c r="C357" s="127"/>
      <c r="D357" s="127"/>
      <c r="E357" s="127"/>
      <c r="F357" s="127"/>
      <c r="G357" s="127"/>
      <c r="H357" s="127"/>
      <c r="I357" s="127"/>
    </row>
    <row r="358" spans="2:9" ht="12.75">
      <c r="B358" s="127"/>
      <c r="C358" s="127"/>
      <c r="D358" s="127"/>
      <c r="E358" s="127"/>
      <c r="F358" s="127"/>
      <c r="G358" s="127"/>
      <c r="H358" s="127"/>
      <c r="I358" s="127"/>
    </row>
    <row r="359" spans="2:9" ht="12.75">
      <c r="B359" s="127"/>
      <c r="C359" s="127"/>
      <c r="D359" s="127"/>
      <c r="E359" s="127"/>
      <c r="F359" s="127"/>
      <c r="G359" s="127"/>
      <c r="H359" s="127"/>
      <c r="I359" s="127"/>
    </row>
    <row r="360" spans="2:9" ht="12.75">
      <c r="B360" s="127"/>
      <c r="C360" s="127"/>
      <c r="D360" s="127"/>
      <c r="E360" s="127"/>
      <c r="F360" s="127"/>
      <c r="G360" s="127"/>
      <c r="H360" s="127"/>
      <c r="I360" s="127"/>
    </row>
    <row r="361" spans="2:9" ht="12.75">
      <c r="B361" s="127"/>
      <c r="C361" s="127"/>
      <c r="D361" s="127"/>
      <c r="E361" s="127"/>
      <c r="F361" s="127"/>
      <c r="G361" s="127"/>
      <c r="H361" s="127"/>
      <c r="I361" s="127"/>
    </row>
    <row r="362" spans="2:9" ht="12.75">
      <c r="B362" s="127"/>
      <c r="C362" s="127"/>
      <c r="D362" s="127"/>
      <c r="E362" s="127"/>
      <c r="F362" s="127"/>
      <c r="G362" s="127"/>
      <c r="H362" s="127"/>
      <c r="I362" s="127"/>
    </row>
    <row r="363" spans="2:9" ht="12.75">
      <c r="B363" s="127"/>
      <c r="C363" s="127"/>
      <c r="D363" s="127"/>
      <c r="E363" s="127"/>
      <c r="F363" s="127"/>
      <c r="G363" s="127"/>
      <c r="H363" s="127"/>
      <c r="I363" s="127"/>
    </row>
    <row r="364" spans="2:9" ht="12.75">
      <c r="B364" s="127"/>
      <c r="C364" s="127"/>
      <c r="D364" s="127"/>
      <c r="E364" s="127"/>
      <c r="F364" s="127"/>
      <c r="G364" s="127"/>
      <c r="H364" s="127"/>
      <c r="I364" s="127"/>
    </row>
    <row r="365" spans="2:9" ht="12.75">
      <c r="B365" s="127"/>
      <c r="C365" s="127"/>
      <c r="D365" s="127"/>
      <c r="E365" s="127"/>
      <c r="F365" s="127"/>
      <c r="G365" s="127"/>
      <c r="H365" s="127"/>
      <c r="I365" s="127"/>
    </row>
    <row r="366" spans="2:9" ht="12.75">
      <c r="B366" s="127"/>
      <c r="C366" s="127"/>
      <c r="D366" s="127"/>
      <c r="E366" s="127"/>
      <c r="F366" s="127"/>
      <c r="G366" s="127"/>
      <c r="H366" s="127"/>
      <c r="I366" s="127"/>
    </row>
    <row r="367" spans="2:9" ht="12.75">
      <c r="B367" s="127"/>
      <c r="C367" s="127"/>
      <c r="D367" s="127"/>
      <c r="E367" s="127"/>
      <c r="F367" s="127"/>
      <c r="G367" s="127"/>
      <c r="H367" s="127"/>
      <c r="I367" s="127"/>
    </row>
    <row r="368" spans="2:9" ht="12.75">
      <c r="B368" s="127"/>
      <c r="C368" s="127"/>
      <c r="D368" s="127"/>
      <c r="E368" s="127"/>
      <c r="F368" s="127"/>
      <c r="G368" s="127"/>
      <c r="H368" s="127"/>
      <c r="I368" s="127"/>
    </row>
    <row r="369" spans="2:9" ht="12.75">
      <c r="B369" s="127"/>
      <c r="C369" s="127"/>
      <c r="D369" s="127"/>
      <c r="E369" s="127"/>
      <c r="F369" s="127"/>
      <c r="G369" s="127"/>
      <c r="H369" s="127"/>
      <c r="I369" s="127"/>
    </row>
    <row r="370" spans="2:9" ht="12.75">
      <c r="B370" s="127"/>
      <c r="C370" s="127"/>
      <c r="D370" s="127"/>
      <c r="E370" s="127"/>
      <c r="F370" s="127"/>
      <c r="G370" s="127"/>
      <c r="H370" s="127"/>
      <c r="I370" s="127"/>
    </row>
    <row r="371" spans="2:9" ht="12.75">
      <c r="B371" s="127"/>
      <c r="C371" s="127"/>
      <c r="D371" s="127"/>
      <c r="E371" s="127"/>
      <c r="F371" s="127"/>
      <c r="G371" s="127"/>
      <c r="H371" s="127"/>
      <c r="I371" s="127"/>
    </row>
    <row r="372" spans="2:9" ht="12.75">
      <c r="B372" s="127"/>
      <c r="C372" s="127"/>
      <c r="D372" s="127"/>
      <c r="E372" s="127"/>
      <c r="F372" s="127"/>
      <c r="G372" s="127"/>
      <c r="H372" s="127"/>
      <c r="I372" s="127"/>
    </row>
    <row r="373" spans="2:9" ht="12.75">
      <c r="B373" s="127"/>
      <c r="C373" s="127"/>
      <c r="D373" s="127"/>
      <c r="E373" s="127"/>
      <c r="F373" s="127"/>
      <c r="G373" s="127"/>
      <c r="H373" s="127"/>
      <c r="I373" s="127"/>
    </row>
    <row r="374" spans="2:9" ht="12.75">
      <c r="B374" s="127"/>
      <c r="C374" s="127"/>
      <c r="D374" s="127"/>
      <c r="E374" s="127"/>
      <c r="F374" s="127"/>
      <c r="G374" s="127"/>
      <c r="H374" s="127"/>
      <c r="I374" s="127"/>
    </row>
  </sheetData>
  <mergeCells count="14">
    <mergeCell ref="L8:N11"/>
    <mergeCell ref="O8:Q11"/>
    <mergeCell ref="B9:B17"/>
    <mergeCell ref="C9:C17"/>
    <mergeCell ref="D9:D17"/>
    <mergeCell ref="E9:E17"/>
    <mergeCell ref="F9:F17"/>
    <mergeCell ref="G9:G17"/>
    <mergeCell ref="H9:H17"/>
    <mergeCell ref="I9:I17"/>
    <mergeCell ref="J2:K2"/>
    <mergeCell ref="J3:K3"/>
    <mergeCell ref="A8:A17"/>
    <mergeCell ref="B8:I8"/>
  </mergeCells>
  <printOptions/>
  <pageMargins left="0.7874015748031497" right="0" top="0.5118110236220472" bottom="0.4724409448818898" header="0.275590551181102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2007-12-04T07:57:47Z</cp:lastPrinted>
  <dcterms:created xsi:type="dcterms:W3CDTF">2007-11-22T02:10:11Z</dcterms:created>
  <dcterms:modified xsi:type="dcterms:W3CDTF">2007-12-11T02:32:59Z</dcterms:modified>
  <cp:category/>
  <cp:version/>
  <cp:contentType/>
  <cp:contentStatus/>
</cp:coreProperties>
</file>