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Одна задача - РОСПИСЬ" sheetId="1" r:id="rId1"/>
  </sheets>
  <definedNames>
    <definedName name="_xlnm.Print_Titles" localSheetId="0">'Одна задача - РОСПИСЬ'!$11:$12</definedName>
  </definedNames>
  <calcPr fullCalcOnLoad="1"/>
</workbook>
</file>

<file path=xl/sharedStrings.xml><?xml version="1.0" encoding="utf-8"?>
<sst xmlns="http://schemas.openxmlformats.org/spreadsheetml/2006/main" count="195" uniqueCount="194">
  <si>
    <t>П/П</t>
  </si>
  <si>
    <t>Наименование</t>
  </si>
  <si>
    <t>ВСЕГО:</t>
  </si>
  <si>
    <t xml:space="preserve">Р П КЦСР </t>
  </si>
  <si>
    <t>Всего на 2008 год</t>
  </si>
  <si>
    <t>I квартал 2008 г.</t>
  </si>
  <si>
    <t>II квартал 2008 г.</t>
  </si>
  <si>
    <t>III квартал 2008 г.</t>
  </si>
  <si>
    <t>IV квартал 2008 г.</t>
  </si>
  <si>
    <t>в том числе по кварталам</t>
  </si>
  <si>
    <t xml:space="preserve">01 </t>
  </si>
  <si>
    <t>Общегосударственные вопросы</t>
  </si>
  <si>
    <t xml:space="preserve">01 04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</si>
  <si>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</si>
  <si>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01 04 0020430 </t>
  </si>
  <si>
    <t xml:space="preserve">Капитальный ремонт здания администрации </t>
  </si>
  <si>
    <t xml:space="preserve">01 04 0020490 </t>
  </si>
  <si>
    <t xml:space="preserve">ПСД на капитальный ремонт здания администрации </t>
  </si>
  <si>
    <t xml:space="preserve">01 14 </t>
  </si>
  <si>
    <t>Другие общегосударственные вопросы</t>
  </si>
  <si>
    <t xml:space="preserve">01 14 0900211 </t>
  </si>
  <si>
    <t>Расходы на проведение капитального ремонта КПП-3а</t>
  </si>
  <si>
    <t xml:space="preserve">03 </t>
  </si>
  <si>
    <t>Национальная безопасность и правоохранительная деятельность</t>
  </si>
  <si>
    <t xml:space="preserve">03 02 </t>
  </si>
  <si>
    <t>Органы внутренних дел</t>
  </si>
  <si>
    <t xml:space="preserve">03 02 2028600 </t>
  </si>
  <si>
    <t>ПСД для строительство здания РЭО ОГИБДД УВД</t>
  </si>
  <si>
    <t xml:space="preserve">03 02 7950201 </t>
  </si>
  <si>
    <t>Строительство здания РЭО ОГИБДД УВД МВД России</t>
  </si>
  <si>
    <t xml:space="preserve">03 14 </t>
  </si>
  <si>
    <t>Другие вопросы в области национальной безопасности и правоохранительной деятельности</t>
  </si>
  <si>
    <t xml:space="preserve">03 14 7951713 </t>
  </si>
  <si>
    <t>Завершение капитального ремонта гаража ДЕПО СПЧ-4</t>
  </si>
  <si>
    <t xml:space="preserve">04 </t>
  </si>
  <si>
    <t>НАЦИОНАЛЬНАЯ ЭКОНОМИКА</t>
  </si>
  <si>
    <t xml:space="preserve">04 12 </t>
  </si>
  <si>
    <t>Другие вопросы в области национальной экономики</t>
  </si>
  <si>
    <t xml:space="preserve">05 </t>
  </si>
  <si>
    <t>Жилищно-коммунальное хозяйство</t>
  </si>
  <si>
    <t xml:space="preserve">05 01 </t>
  </si>
  <si>
    <t>Жилищное хозяйство</t>
  </si>
  <si>
    <t xml:space="preserve">05 01 1020210 </t>
  </si>
  <si>
    <t>ПСД 3х жилых домов для социального найма</t>
  </si>
  <si>
    <t xml:space="preserve">05 01 1020211 </t>
  </si>
  <si>
    <t>Окончание строительства жилого дома 9/6 в пос.Подгорный</t>
  </si>
  <si>
    <t xml:space="preserve">05 01 1020212 </t>
  </si>
  <si>
    <t xml:space="preserve">Строительство односекционного жилого дома по ул.Толстого 12 (строительный номер ул.Толстого 22"б") </t>
  </si>
  <si>
    <t xml:space="preserve">05 01 1020213 </t>
  </si>
  <si>
    <t>Строительство жилого дома №10 в квартале №34</t>
  </si>
  <si>
    <t xml:space="preserve">05 01 3500215 </t>
  </si>
  <si>
    <t>Расходы на проведение капитального ремонта многоквартирных домов за счет средств местного бюджета</t>
  </si>
  <si>
    <t xml:space="preserve">05 01 7950402 </t>
  </si>
  <si>
    <t>Капитальный ремонт жилищного фонда, предоставляемого по договорам социального найма малоимущим гражданам, в том числе за счет субсидий бюджетам муниципальных образований</t>
  </si>
  <si>
    <t xml:space="preserve">05 01 7950408 </t>
  </si>
  <si>
    <t>Капитальный ремонт муниципальных общежитий</t>
  </si>
  <si>
    <t xml:space="preserve">05 01 7952003 </t>
  </si>
  <si>
    <t>Строительство 3-х жилых домов для социального найма (Поселковый проезд,3, Поселковый проезд, 5, ул.Калинина 13)</t>
  </si>
  <si>
    <t xml:space="preserve">05 02 </t>
  </si>
  <si>
    <t>Коммунальное хозяйство</t>
  </si>
  <si>
    <t xml:space="preserve">05 02 1020105 </t>
  </si>
  <si>
    <t>Устройство блока электронагрева для подогрева сетевой воды в бойлерной п.Первомайский</t>
  </si>
  <si>
    <t xml:space="preserve">05 02 1020106 </t>
  </si>
  <si>
    <t>Завершение реконструкции очистных сооружений пос.Подгорный</t>
  </si>
  <si>
    <t xml:space="preserve">05 02 3510507 </t>
  </si>
  <si>
    <t>ПСД на магистральные сети электроснабжения и подстанций МКР №3,4,5</t>
  </si>
  <si>
    <t xml:space="preserve">05 02 3510510 </t>
  </si>
  <si>
    <t>Реконструкция городских очистных сооружений</t>
  </si>
  <si>
    <t xml:space="preserve">05 02 3510511 </t>
  </si>
  <si>
    <t>Капитальный ремонт воздушной линии 0,4 кВ в п.Новый путь (ул.Мичурина)</t>
  </si>
  <si>
    <t xml:space="preserve">05 02 3510513 </t>
  </si>
  <si>
    <t>Расходы на обеспечение устойчивости и перспективного развития инженерных объектов питьевого водоснабжения за счет средств местного бюджета</t>
  </si>
  <si>
    <t xml:space="preserve">05 02 7950410 </t>
  </si>
  <si>
    <t>Строительство магистральных инженерных сетей 1Ду=1000 (от котельной №1 до микрорайона 4)</t>
  </si>
  <si>
    <t xml:space="preserve">05 02 7950411 </t>
  </si>
  <si>
    <t>Строительство биотермической ямы (в районе полигона ТБО)</t>
  </si>
  <si>
    <t xml:space="preserve">05 03 </t>
  </si>
  <si>
    <t>Благоустройство</t>
  </si>
  <si>
    <t xml:space="preserve">05 03 6000701 </t>
  </si>
  <si>
    <t>Разработка ПСД и выполнение строительно-монтажных работ по капитальному ремонту электроосвещения площади Ленина</t>
  </si>
  <si>
    <t xml:space="preserve">05 03 6000702 </t>
  </si>
  <si>
    <t>Разработка ПСД для строительства кольцевой развязки в районе проспекта Ленинградский 1, и ул.60 лет ВЛКСМ</t>
  </si>
  <si>
    <t xml:space="preserve">05 03 6000703 </t>
  </si>
  <si>
    <t>Расходы на реализацию проектов по благоустройству в целях улучшения архитектурного облика городских округов за счет средств местного бюджета</t>
  </si>
  <si>
    <t xml:space="preserve">05 03 7950205 </t>
  </si>
  <si>
    <t>Строительство кольцевой развязки в районе проспекта Ленинградский № 1 и ул.60 лет ВЛКСМ</t>
  </si>
  <si>
    <t xml:space="preserve">05 03 7950405 </t>
  </si>
  <si>
    <t xml:space="preserve">Строительство полигона ТБО </t>
  </si>
  <si>
    <t xml:space="preserve">05 03 7950409 </t>
  </si>
  <si>
    <t>Ремонт и реконструкция благоустройства внутриквартальных территорий</t>
  </si>
  <si>
    <t xml:space="preserve">05 03 9970001 </t>
  </si>
  <si>
    <t>Проект "Наш двор"  (двор, расположенный по ул.Советской Армии №№ 5,7,9,11,13 (квартал № 1)</t>
  </si>
  <si>
    <t xml:space="preserve">05 05 </t>
  </si>
  <si>
    <t>Другие вопросы в области жилищно-коммунального хозяйства</t>
  </si>
  <si>
    <t xml:space="preserve">05 05 5230101 </t>
  </si>
  <si>
    <t>Разработка ПСД на строительство внутриквартальных инженерных сетей теплоснабжения, водопровода, канализации, проездов МКР №5 северная часть</t>
  </si>
  <si>
    <t xml:space="preserve">05 05 5230102 </t>
  </si>
  <si>
    <t>Разработка ПСД на строительство внутриквартальных инженерных сетей теплоснабжения и водопровода в границах улиц пр.Ленинградский, ул.60 лет ВЛКСМ, проездов Юбилейный - Мира</t>
  </si>
  <si>
    <t xml:space="preserve">05 05 7950401 </t>
  </si>
  <si>
    <t>Мероприятия, направленные на повышение эксплуатационной надёжности объектов жизнеобеспечения ЗАТО Железногорск</t>
  </si>
  <si>
    <t xml:space="preserve">07 </t>
  </si>
  <si>
    <t>Образование</t>
  </si>
  <si>
    <t xml:space="preserve">07 01 </t>
  </si>
  <si>
    <t>Дошкольное образование</t>
  </si>
  <si>
    <t xml:space="preserve">07 01 4209903 </t>
  </si>
  <si>
    <t>Капитальный ремонт д/к 54</t>
  </si>
  <si>
    <t xml:space="preserve">07 01 7950706 </t>
  </si>
  <si>
    <t>Капитальный ремонт МДОУ "Детский сад № 13 "Рябинушка" общеобразовательного вида с приоритетным осуществлением музыкально-эстетического развития воспитанников"</t>
  </si>
  <si>
    <t xml:space="preserve">07 01 7950707 </t>
  </si>
  <si>
    <t>Капитальный ремонт МДОУ ЗАТО Железногорск Красноярского края "Детский сад № 54 "Березка"</t>
  </si>
  <si>
    <t xml:space="preserve">07 01 7950708 </t>
  </si>
  <si>
    <t>Капитальный ремонт МДОУ "Детский сад № 31 "Колокольчик" общеобразовательного вида с приоритетным осуществлением интеллектуального развития воспитанников"</t>
  </si>
  <si>
    <t xml:space="preserve">07 01 7950709 </t>
  </si>
  <si>
    <t>Капитальный ремонт д/к 35</t>
  </si>
  <si>
    <t xml:space="preserve">07 01 7950718 </t>
  </si>
  <si>
    <t xml:space="preserve">Капитальный ремонт МДОУ  Детский сад № 68 "Белоснежка" </t>
  </si>
  <si>
    <t xml:space="preserve">07 02 </t>
  </si>
  <si>
    <t>Общее образование</t>
  </si>
  <si>
    <t xml:space="preserve">07 02 7950701 </t>
  </si>
  <si>
    <t>Капитальный ремонт МОУ Гимназии № 91 им.М.В.Ломоносова</t>
  </si>
  <si>
    <t xml:space="preserve">07 02 7950702 </t>
  </si>
  <si>
    <t xml:space="preserve">Капитальный ремонт МОУ Лицея № 102 им.ак.М.Ф.Решетнева  </t>
  </si>
  <si>
    <t xml:space="preserve">07 02 7950703 </t>
  </si>
  <si>
    <t>Капитальный ремонт МСОУ Лицея № 103 раздельного обучения "Гармония"</t>
  </si>
  <si>
    <t xml:space="preserve">07 02 7950704 </t>
  </si>
  <si>
    <t>Капитальный ремонт МОУ СОШ № 101 с углубленным изучением математики и информатики (столовая, вестибюль)</t>
  </si>
  <si>
    <t xml:space="preserve">07 02 7950705 </t>
  </si>
  <si>
    <t>Капитальный ремонт оздоровительного лагеря "Взлёт"</t>
  </si>
  <si>
    <t xml:space="preserve">07 02 7950712 </t>
  </si>
  <si>
    <t>Ремонтно-строительные работы по устройству спортивного двора МОУ Гимназия №91</t>
  </si>
  <si>
    <t xml:space="preserve">07 02 7950714 </t>
  </si>
  <si>
    <t>Капитальный ремонт спортивного зала и вспомогательных помещений МОУ СОШ № 104</t>
  </si>
  <si>
    <t xml:space="preserve">07 02 7950715 </t>
  </si>
  <si>
    <t>Капитальный ремонт спортивного зала гимназии №96</t>
  </si>
  <si>
    <t xml:space="preserve">07 02 7950716 </t>
  </si>
  <si>
    <t>Расходы на капитальный ремонт школы № 97  в рамках софинансирования за счет субсидии из краевого бюджета на осуществление социально-значимых расходов капитального характера</t>
  </si>
  <si>
    <t xml:space="preserve">07 02 7950717 </t>
  </si>
  <si>
    <t>Капитальный ремонт МОУ СОШ №104.</t>
  </si>
  <si>
    <t xml:space="preserve">07 02 7950816 </t>
  </si>
  <si>
    <t>Капитальный ремонт МОУ ДОД "Детской школы искусств № 2"  и музея п.Подгорный (ремонт кровли)</t>
  </si>
  <si>
    <t xml:space="preserve">07 09 </t>
  </si>
  <si>
    <t>Другие вопросы в области образования</t>
  </si>
  <si>
    <t xml:space="preserve">07 09 7950821 </t>
  </si>
  <si>
    <t>Капитальный ремонт МОУ ДОД "Детская школа искусств им.Мусорского</t>
  </si>
  <si>
    <t xml:space="preserve">08 </t>
  </si>
  <si>
    <t>Культура, кинематография и средства массовой информации</t>
  </si>
  <si>
    <t xml:space="preserve">08 01 </t>
  </si>
  <si>
    <t>Культура</t>
  </si>
  <si>
    <t xml:space="preserve">08 01 4409911 </t>
  </si>
  <si>
    <t>Разработка ПСД на капитальный ремонт зоопарка,площади в районе клуба "Спутник"</t>
  </si>
  <si>
    <t xml:space="preserve">08 01 4439902 </t>
  </si>
  <si>
    <t>ПСД на капитальный ремонт подвального помещения по ул.Свердлова ,52, театра "Золотой ключик"</t>
  </si>
  <si>
    <t xml:space="preserve">08 06 </t>
  </si>
  <si>
    <t>Другие вопросы в области культуры, кинематографии и средств массовой информации</t>
  </si>
  <si>
    <t xml:space="preserve">08 06 7950809 </t>
  </si>
  <si>
    <t>Капитальный ремонт зоопарка, площади в районе клуба "Спутник"</t>
  </si>
  <si>
    <t xml:space="preserve">08 06 7950810 </t>
  </si>
  <si>
    <t>Капитальный ремонт здания управления МУК Театра оперетты (кровля, лестница главного входа, ОПС)</t>
  </si>
  <si>
    <t xml:space="preserve">08 06 7950820 </t>
  </si>
  <si>
    <t>Капитальный ремонт кровли МУК "Центр досуга"</t>
  </si>
  <si>
    <t xml:space="preserve">09 </t>
  </si>
  <si>
    <t>Здравоохранение, физическая культура и спорт</t>
  </si>
  <si>
    <t xml:space="preserve">09 08 </t>
  </si>
  <si>
    <t>Физическая культура и спорт</t>
  </si>
  <si>
    <t xml:space="preserve">09 08 4829902 </t>
  </si>
  <si>
    <t xml:space="preserve">ПСД на строительство лыжной базы "Снежинка" </t>
  </si>
  <si>
    <t xml:space="preserve">09 08 7950901 </t>
  </si>
  <si>
    <t>Строительство лыжной базы "Снежинка"</t>
  </si>
  <si>
    <t xml:space="preserve">09 08 7950902 </t>
  </si>
  <si>
    <t>Капитальный ремонт спорткомплекса "Факел" в п.Подгорный</t>
  </si>
  <si>
    <t xml:space="preserve">09 08 7950903 </t>
  </si>
  <si>
    <t>Капитальный ремонт  футбольного поля</t>
  </si>
  <si>
    <t xml:space="preserve">09 10 </t>
  </si>
  <si>
    <t>Другие вопросы в области здравоохранения, физической культуры и спорта</t>
  </si>
  <si>
    <t xml:space="preserve">09 10 7951001 </t>
  </si>
  <si>
    <t>Ремонтно-строительные работы детского стационара в соответствии с разработанной проектно-сметной документацией</t>
  </si>
  <si>
    <t xml:space="preserve">09 10 9223402 </t>
  </si>
  <si>
    <t>Реконструкция  здравпунктов поселков Тартат, Новый путь, Додоново, деревни Шивера ЗАТО Железногорск за счет средств местного бюджета</t>
  </si>
  <si>
    <t>04 12 7950304</t>
  </si>
  <si>
    <t>05 02 7950413</t>
  </si>
  <si>
    <t>Реконструкция подстанции П-9 35/6 кВ</t>
  </si>
  <si>
    <t>05 02 7950414</t>
  </si>
  <si>
    <t>Строительные и электромонтажные работы по выносу ВЛ-6кв за пределы земельного участка под индивидуальное строительство по ул.Царевского</t>
  </si>
  <si>
    <t>07 01 7951002</t>
  </si>
  <si>
    <t>Проведение капитальных ремонтов медицинских блоков в МДОУ в соответствии  с санитарными правилами и нормами</t>
  </si>
  <si>
    <t>3 000 000,00</t>
  </si>
  <si>
    <t>к решению Совета депутатов</t>
  </si>
  <si>
    <t>Приложение № 11</t>
  </si>
  <si>
    <t>от  06.12.2007  № 35-242Р</t>
  </si>
  <si>
    <t>Перечень объектов подлежащих капитальному ремонту и капитальному строительству в 2008 году за счет средств бюджета ЗАТО Железногорск</t>
  </si>
  <si>
    <t>(рублей)</t>
  </si>
  <si>
    <t>Приложение № 9</t>
  </si>
  <si>
    <t>Расходы на проведение работ по увеличению электромощностей на промышленной площадке по ул.Ленина 77 Ж</t>
  </si>
  <si>
    <t>от 18.12.2008 №51-382Р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</si>
</sst>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horizont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4" fontId="28" fillId="0" borderId="11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 horizontal="center"/>
    </xf>
    <xf numFmtId="4" fontId="28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28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28" fillId="0" borderId="12" xfId="0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vertical="center"/>
    </xf>
    <xf numFmtId="0" fontId="28" fillId="0" borderId="12" xfId="0" applyFont="1" applyFill="1" applyBorder="1" applyAlignment="1">
      <alignment wrapText="1"/>
    </xf>
    <xf numFmtId="4" fontId="28" fillId="0" borderId="14" xfId="0" applyNumberFormat="1" applyFont="1" applyFill="1" applyBorder="1" applyAlignment="1">
      <alignment/>
    </xf>
    <xf numFmtId="4" fontId="28" fillId="0" borderId="10" xfId="0" applyNumberFormat="1" applyFont="1" applyFill="1" applyBorder="1" applyAlignment="1">
      <alignment/>
    </xf>
    <xf numFmtId="0" fontId="28" fillId="0" borderId="12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49" fontId="39" fillId="0" borderId="12" xfId="0" applyNumberFormat="1" applyFont="1" applyFill="1" applyBorder="1" applyAlignment="1">
      <alignment vertical="center"/>
    </xf>
    <xf numFmtId="0" fontId="39" fillId="0" borderId="12" xfId="0" applyFont="1" applyFill="1" applyBorder="1" applyAlignment="1">
      <alignment wrapText="1"/>
    </xf>
    <xf numFmtId="4" fontId="39" fillId="0" borderId="12" xfId="0" applyNumberFormat="1" applyFont="1" applyFill="1" applyBorder="1" applyAlignment="1">
      <alignment horizontal="center"/>
    </xf>
    <xf numFmtId="4" fontId="39" fillId="0" borderId="14" xfId="0" applyNumberFormat="1" applyFont="1" applyFill="1" applyBorder="1" applyAlignment="1">
      <alignment/>
    </xf>
    <xf numFmtId="4" fontId="39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39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0" xfId="0" applyFont="1" applyAlignment="1">
      <alignment/>
    </xf>
    <xf numFmtId="0" fontId="28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28" fillId="0" borderId="12" xfId="0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4.421875" style="0" bestFit="1" customWidth="1"/>
    <col min="2" max="2" width="13.421875" style="2" bestFit="1" customWidth="1"/>
    <col min="3" max="3" width="56.7109375" style="0" customWidth="1"/>
    <col min="4" max="4" width="20.28125" style="1" customWidth="1"/>
    <col min="5" max="5" width="13.00390625" style="0" hidden="1" customWidth="1"/>
    <col min="6" max="8" width="14.140625" style="0" hidden="1" customWidth="1"/>
  </cols>
  <sheetData>
    <row r="1" spans="2:5" ht="15.75">
      <c r="B1"/>
      <c r="C1" s="3"/>
      <c r="D1" s="3" t="s">
        <v>191</v>
      </c>
      <c r="E1" s="3"/>
    </row>
    <row r="2" spans="2:5" ht="15.75">
      <c r="B2"/>
      <c r="D2" s="5" t="s">
        <v>186</v>
      </c>
      <c r="E2" s="3"/>
    </row>
    <row r="3" spans="2:5" ht="15.75">
      <c r="B3"/>
      <c r="C3" s="4"/>
      <c r="D3" s="5" t="s">
        <v>193</v>
      </c>
      <c r="E3" s="3"/>
    </row>
    <row r="4" spans="2:5" ht="15.75">
      <c r="B4"/>
      <c r="C4" s="3"/>
      <c r="D4" s="3" t="s">
        <v>187</v>
      </c>
      <c r="E4" s="3"/>
    </row>
    <row r="5" spans="1:5" ht="15.75">
      <c r="A5" s="6"/>
      <c r="B5" s="6"/>
      <c r="D5" s="5" t="s">
        <v>186</v>
      </c>
      <c r="E5" s="4"/>
    </row>
    <row r="6" spans="2:5" ht="15.75">
      <c r="B6"/>
      <c r="C6" s="3"/>
      <c r="D6" s="3" t="s">
        <v>188</v>
      </c>
      <c r="E6" s="3"/>
    </row>
    <row r="7" spans="2:4" ht="15">
      <c r="B7"/>
      <c r="D7"/>
    </row>
    <row r="8" spans="1:4" ht="38.25" customHeight="1">
      <c r="A8" s="46" t="s">
        <v>189</v>
      </c>
      <c r="B8" s="46"/>
      <c r="C8" s="46"/>
      <c r="D8" s="46"/>
    </row>
    <row r="9" spans="1:4" ht="14.25" customHeight="1">
      <c r="A9" s="7"/>
      <c r="B9" s="7"/>
      <c r="C9" s="7"/>
      <c r="D9" s="7"/>
    </row>
    <row r="10" spans="1:4" ht="18" customHeight="1" thickBot="1">
      <c r="A10" s="1"/>
      <c r="B10"/>
      <c r="D10" s="4" t="s">
        <v>190</v>
      </c>
    </row>
    <row r="11" spans="1:8" s="23" customFormat="1" ht="24.75" customHeight="1" thickBot="1">
      <c r="A11" s="47" t="s">
        <v>0</v>
      </c>
      <c r="B11" s="48" t="s">
        <v>3</v>
      </c>
      <c r="C11" s="47" t="s">
        <v>1</v>
      </c>
      <c r="D11" s="49" t="s">
        <v>4</v>
      </c>
      <c r="E11" s="44" t="s">
        <v>9</v>
      </c>
      <c r="F11" s="45"/>
      <c r="G11" s="45"/>
      <c r="H11" s="45"/>
    </row>
    <row r="12" spans="1:8" s="23" customFormat="1" ht="24.75" customHeight="1" thickBot="1">
      <c r="A12" s="47"/>
      <c r="B12" s="48"/>
      <c r="C12" s="47"/>
      <c r="D12" s="49"/>
      <c r="E12" s="24" t="s">
        <v>5</v>
      </c>
      <c r="F12" s="25" t="s">
        <v>6</v>
      </c>
      <c r="G12" s="25" t="s">
        <v>7</v>
      </c>
      <c r="H12" s="25" t="s">
        <v>8</v>
      </c>
    </row>
    <row r="13" spans="1:8" s="8" customFormat="1" ht="15.75" thickBot="1">
      <c r="A13" s="22">
        <v>1</v>
      </c>
      <c r="B13" s="13"/>
      <c r="C13" s="26" t="s">
        <v>2</v>
      </c>
      <c r="D13" s="18">
        <f>D14+D20+D26+D29+D62+D85+D93</f>
        <v>519161151.44</v>
      </c>
      <c r="E13" s="16">
        <v>20593069.8</v>
      </c>
      <c r="F13" s="12">
        <v>232554909.13000003</v>
      </c>
      <c r="G13" s="12">
        <v>144165703.76</v>
      </c>
      <c r="H13" s="12">
        <v>284919104.11999995</v>
      </c>
    </row>
    <row r="14" spans="1:8" s="23" customFormat="1" ht="15">
      <c r="A14" s="28">
        <v>2</v>
      </c>
      <c r="B14" s="29" t="s">
        <v>10</v>
      </c>
      <c r="C14" s="30" t="s">
        <v>11</v>
      </c>
      <c r="D14" s="18">
        <f>D15+D18</f>
        <v>17999000</v>
      </c>
      <c r="E14" s="31">
        <v>20591200</v>
      </c>
      <c r="F14" s="32">
        <v>20902939</v>
      </c>
      <c r="G14" s="32">
        <v>18047600</v>
      </c>
      <c r="H14" s="32">
        <v>36865061.97</v>
      </c>
    </row>
    <row r="15" spans="1:8" s="40" customFormat="1" ht="60">
      <c r="A15" s="41">
        <v>3</v>
      </c>
      <c r="B15" s="35" t="s">
        <v>12</v>
      </c>
      <c r="C15" s="36" t="s">
        <v>13</v>
      </c>
      <c r="D15" s="37">
        <f>D16+D17</f>
        <v>17499000</v>
      </c>
      <c r="E15" s="38">
        <v>20351000</v>
      </c>
      <c r="F15" s="39">
        <v>20602526</v>
      </c>
      <c r="G15" s="39">
        <v>17828000</v>
      </c>
      <c r="H15" s="39">
        <v>36147094.97</v>
      </c>
    </row>
    <row r="16" spans="1:8" s="8" customFormat="1" ht="15">
      <c r="A16" s="22">
        <v>4</v>
      </c>
      <c r="B16" s="20" t="s">
        <v>14</v>
      </c>
      <c r="C16" s="27" t="s">
        <v>15</v>
      </c>
      <c r="D16" s="21">
        <f>SUM(E16:H16)+700000</f>
        <v>15700000</v>
      </c>
      <c r="E16" s="17">
        <v>0</v>
      </c>
      <c r="F16" s="10">
        <v>0</v>
      </c>
      <c r="G16" s="10">
        <v>0</v>
      </c>
      <c r="H16" s="10">
        <v>15000000</v>
      </c>
    </row>
    <row r="17" spans="1:8" s="8" customFormat="1" ht="15">
      <c r="A17" s="19">
        <v>5</v>
      </c>
      <c r="B17" s="20" t="s">
        <v>16</v>
      </c>
      <c r="C17" s="27" t="s">
        <v>17</v>
      </c>
      <c r="D17" s="21">
        <f>SUM(E17:H17)-700000</f>
        <v>1799000</v>
      </c>
      <c r="E17" s="17">
        <v>0</v>
      </c>
      <c r="F17" s="10">
        <v>1799000</v>
      </c>
      <c r="G17" s="10">
        <v>0</v>
      </c>
      <c r="H17" s="10">
        <v>700000</v>
      </c>
    </row>
    <row r="18" spans="1:8" s="40" customFormat="1" ht="15">
      <c r="A18" s="41">
        <v>6</v>
      </c>
      <c r="B18" s="35" t="s">
        <v>18</v>
      </c>
      <c r="C18" s="36" t="s">
        <v>19</v>
      </c>
      <c r="D18" s="37">
        <f>D19</f>
        <v>500000</v>
      </c>
      <c r="E18" s="38">
        <v>0</v>
      </c>
      <c r="F18" s="39">
        <v>0</v>
      </c>
      <c r="G18" s="39">
        <v>0</v>
      </c>
      <c r="H18" s="39">
        <v>500000</v>
      </c>
    </row>
    <row r="19" spans="1:8" s="8" customFormat="1" ht="15">
      <c r="A19" s="22">
        <v>7</v>
      </c>
      <c r="B19" s="20" t="s">
        <v>20</v>
      </c>
      <c r="C19" s="27" t="s">
        <v>21</v>
      </c>
      <c r="D19" s="21">
        <f aca="true" t="shared" si="0" ref="D19:D56">SUM(E19:H19)</f>
        <v>500000</v>
      </c>
      <c r="E19" s="17">
        <v>0</v>
      </c>
      <c r="F19" s="10">
        <v>0</v>
      </c>
      <c r="G19" s="10">
        <v>0</v>
      </c>
      <c r="H19" s="10">
        <v>500000</v>
      </c>
    </row>
    <row r="20" spans="1:8" s="23" customFormat="1" ht="30">
      <c r="A20" s="28">
        <v>8</v>
      </c>
      <c r="B20" s="29" t="s">
        <v>22</v>
      </c>
      <c r="C20" s="30" t="s">
        <v>23</v>
      </c>
      <c r="D20" s="18">
        <f>D21+D24</f>
        <v>4806200</v>
      </c>
      <c r="E20" s="31">
        <v>0</v>
      </c>
      <c r="F20" s="32">
        <v>3250566</v>
      </c>
      <c r="G20" s="32">
        <v>2860562</v>
      </c>
      <c r="H20" s="32">
        <v>4007256</v>
      </c>
    </row>
    <row r="21" spans="1:8" s="40" customFormat="1" ht="15">
      <c r="A21" s="41">
        <v>9</v>
      </c>
      <c r="B21" s="35" t="s">
        <v>24</v>
      </c>
      <c r="C21" s="36" t="s">
        <v>25</v>
      </c>
      <c r="D21" s="37">
        <f>D22+D23</f>
        <v>2979000</v>
      </c>
      <c r="E21" s="38">
        <v>0</v>
      </c>
      <c r="F21" s="39">
        <v>379000</v>
      </c>
      <c r="G21" s="39">
        <v>0</v>
      </c>
      <c r="H21" s="39">
        <v>2600000</v>
      </c>
    </row>
    <row r="22" spans="1:8" s="8" customFormat="1" ht="15">
      <c r="A22" s="22">
        <v>10</v>
      </c>
      <c r="B22" s="20" t="s">
        <v>26</v>
      </c>
      <c r="C22" s="27" t="s">
        <v>27</v>
      </c>
      <c r="D22" s="21">
        <f t="shared" si="0"/>
        <v>379000</v>
      </c>
      <c r="E22" s="17">
        <v>0</v>
      </c>
      <c r="F22" s="10">
        <v>379000</v>
      </c>
      <c r="G22" s="10">
        <v>0</v>
      </c>
      <c r="H22" s="10">
        <v>0</v>
      </c>
    </row>
    <row r="23" spans="1:8" s="8" customFormat="1" ht="15">
      <c r="A23" s="19">
        <v>11</v>
      </c>
      <c r="B23" s="20" t="s">
        <v>28</v>
      </c>
      <c r="C23" s="27" t="s">
        <v>29</v>
      </c>
      <c r="D23" s="21">
        <f t="shared" si="0"/>
        <v>2600000</v>
      </c>
      <c r="E23" s="17">
        <v>0</v>
      </c>
      <c r="F23" s="10">
        <v>0</v>
      </c>
      <c r="G23" s="10">
        <v>0</v>
      </c>
      <c r="H23" s="10">
        <v>2600000</v>
      </c>
    </row>
    <row r="24" spans="1:8" s="40" customFormat="1" ht="30">
      <c r="A24" s="41">
        <v>12</v>
      </c>
      <c r="B24" s="35" t="s">
        <v>30</v>
      </c>
      <c r="C24" s="36" t="s">
        <v>31</v>
      </c>
      <c r="D24" s="37">
        <f>D25</f>
        <v>1827200</v>
      </c>
      <c r="E24" s="38">
        <v>0</v>
      </c>
      <c r="F24" s="39">
        <v>120000</v>
      </c>
      <c r="G24" s="39">
        <v>1540690</v>
      </c>
      <c r="H24" s="39">
        <v>166510</v>
      </c>
    </row>
    <row r="25" spans="1:8" s="8" customFormat="1" ht="15">
      <c r="A25" s="22">
        <v>13</v>
      </c>
      <c r="B25" s="20" t="s">
        <v>32</v>
      </c>
      <c r="C25" s="27" t="s">
        <v>33</v>
      </c>
      <c r="D25" s="21">
        <f t="shared" si="0"/>
        <v>1827200</v>
      </c>
      <c r="E25" s="17">
        <v>0</v>
      </c>
      <c r="F25" s="10">
        <v>120000</v>
      </c>
      <c r="G25" s="10">
        <v>1540690</v>
      </c>
      <c r="H25" s="10">
        <v>166510</v>
      </c>
    </row>
    <row r="26" spans="1:8" s="23" customFormat="1" ht="15">
      <c r="A26" s="28">
        <v>14</v>
      </c>
      <c r="B26" s="29" t="s">
        <v>34</v>
      </c>
      <c r="C26" s="30" t="s">
        <v>35</v>
      </c>
      <c r="D26" s="18">
        <f>D27</f>
        <v>7000000</v>
      </c>
      <c r="E26" s="31">
        <v>0</v>
      </c>
      <c r="F26" s="32">
        <v>427352</v>
      </c>
      <c r="G26" s="32">
        <v>1654981.03</v>
      </c>
      <c r="H26" s="32">
        <v>2061504.28</v>
      </c>
    </row>
    <row r="27" spans="1:8" s="40" customFormat="1" ht="15">
      <c r="A27" s="41">
        <v>15</v>
      </c>
      <c r="B27" s="35" t="s">
        <v>36</v>
      </c>
      <c r="C27" s="36" t="s">
        <v>37</v>
      </c>
      <c r="D27" s="37">
        <f>D28</f>
        <v>7000000</v>
      </c>
      <c r="E27" s="38">
        <v>0</v>
      </c>
      <c r="F27" s="39">
        <v>427352</v>
      </c>
      <c r="G27" s="39">
        <v>1654981.03</v>
      </c>
      <c r="H27" s="39">
        <v>2061504.28</v>
      </c>
    </row>
    <row r="28" spans="1:8" s="8" customFormat="1" ht="45">
      <c r="A28" s="22">
        <v>16</v>
      </c>
      <c r="B28" s="13" t="s">
        <v>178</v>
      </c>
      <c r="C28" s="42" t="s">
        <v>192</v>
      </c>
      <c r="D28" s="21">
        <v>7000000</v>
      </c>
      <c r="E28" s="17">
        <v>0</v>
      </c>
      <c r="F28" s="10">
        <v>0</v>
      </c>
      <c r="G28" s="10">
        <v>0</v>
      </c>
      <c r="H28" s="10">
        <v>350000</v>
      </c>
    </row>
    <row r="29" spans="1:8" s="23" customFormat="1" ht="15">
      <c r="A29" s="28">
        <v>17</v>
      </c>
      <c r="B29" s="29" t="s">
        <v>38</v>
      </c>
      <c r="C29" s="30" t="s">
        <v>39</v>
      </c>
      <c r="D29" s="18">
        <f>D30+D39+D50+D58</f>
        <v>361467566.44</v>
      </c>
      <c r="E29" s="31">
        <v>0</v>
      </c>
      <c r="F29" s="32">
        <v>180286326.68</v>
      </c>
      <c r="G29" s="32">
        <v>72353555.91999999</v>
      </c>
      <c r="H29" s="32">
        <v>193439420.47999996</v>
      </c>
    </row>
    <row r="30" spans="1:8" s="40" customFormat="1" ht="15">
      <c r="A30" s="41">
        <v>18</v>
      </c>
      <c r="B30" s="35" t="s">
        <v>40</v>
      </c>
      <c r="C30" s="36" t="s">
        <v>41</v>
      </c>
      <c r="D30" s="37">
        <f>D31+D32+D33+D34+D35+D36+D37+D38</f>
        <v>23129027.3</v>
      </c>
      <c r="E30" s="38">
        <v>0</v>
      </c>
      <c r="F30" s="39">
        <v>7000</v>
      </c>
      <c r="G30" s="39">
        <v>13238437.3</v>
      </c>
      <c r="H30" s="39">
        <v>17142390</v>
      </c>
    </row>
    <row r="31" spans="1:8" s="8" customFormat="1" ht="15">
      <c r="A31" s="22">
        <v>19</v>
      </c>
      <c r="B31" s="20" t="s">
        <v>42</v>
      </c>
      <c r="C31" s="27" t="s">
        <v>43</v>
      </c>
      <c r="D31" s="21">
        <f t="shared" si="0"/>
        <v>1099000</v>
      </c>
      <c r="E31" s="17">
        <v>0</v>
      </c>
      <c r="F31" s="10">
        <v>0</v>
      </c>
      <c r="G31" s="10">
        <v>1099000</v>
      </c>
      <c r="H31" s="10">
        <v>0</v>
      </c>
    </row>
    <row r="32" spans="1:8" s="8" customFormat="1" ht="30">
      <c r="A32" s="19">
        <v>20</v>
      </c>
      <c r="B32" s="20" t="s">
        <v>44</v>
      </c>
      <c r="C32" s="27" t="s">
        <v>45</v>
      </c>
      <c r="D32" s="21">
        <f t="shared" si="0"/>
        <v>9865265</v>
      </c>
      <c r="E32" s="17">
        <v>0</v>
      </c>
      <c r="F32" s="10">
        <v>0</v>
      </c>
      <c r="G32" s="10">
        <v>9158000</v>
      </c>
      <c r="H32" s="10">
        <v>707265</v>
      </c>
    </row>
    <row r="33" spans="1:8" s="8" customFormat="1" ht="30">
      <c r="A33" s="19">
        <v>21</v>
      </c>
      <c r="B33" s="20" t="s">
        <v>46</v>
      </c>
      <c r="C33" s="27" t="s">
        <v>47</v>
      </c>
      <c r="D33" s="21">
        <f t="shared" si="0"/>
        <v>356106.3</v>
      </c>
      <c r="E33" s="17">
        <v>0</v>
      </c>
      <c r="F33" s="10">
        <v>0</v>
      </c>
      <c r="G33" s="10">
        <v>356106.3</v>
      </c>
      <c r="H33" s="10">
        <v>0</v>
      </c>
    </row>
    <row r="34" spans="1:8" s="8" customFormat="1" ht="15">
      <c r="A34" s="22">
        <v>22</v>
      </c>
      <c r="B34" s="20" t="s">
        <v>48</v>
      </c>
      <c r="C34" s="27" t="s">
        <v>49</v>
      </c>
      <c r="D34" s="21">
        <f t="shared" si="0"/>
        <v>3000000</v>
      </c>
      <c r="E34" s="17">
        <v>0</v>
      </c>
      <c r="F34" s="10">
        <v>0</v>
      </c>
      <c r="G34" s="10">
        <v>0</v>
      </c>
      <c r="H34" s="10">
        <v>3000000</v>
      </c>
    </row>
    <row r="35" spans="1:8" s="8" customFormat="1" ht="45">
      <c r="A35" s="19">
        <v>23</v>
      </c>
      <c r="B35" s="20" t="s">
        <v>50</v>
      </c>
      <c r="C35" s="27" t="s">
        <v>51</v>
      </c>
      <c r="D35" s="21">
        <f t="shared" si="0"/>
        <v>20000</v>
      </c>
      <c r="E35" s="17">
        <v>0</v>
      </c>
      <c r="F35" s="10">
        <v>0</v>
      </c>
      <c r="G35" s="10">
        <v>20000</v>
      </c>
      <c r="H35" s="10">
        <v>0</v>
      </c>
    </row>
    <row r="36" spans="1:8" s="8" customFormat="1" ht="60">
      <c r="A36" s="19">
        <v>24</v>
      </c>
      <c r="B36" s="20" t="s">
        <v>52</v>
      </c>
      <c r="C36" s="27" t="s">
        <v>53</v>
      </c>
      <c r="D36" s="21">
        <f t="shared" si="0"/>
        <v>69000</v>
      </c>
      <c r="E36" s="17">
        <v>0</v>
      </c>
      <c r="F36" s="10">
        <v>7000</v>
      </c>
      <c r="G36" s="10">
        <v>62000</v>
      </c>
      <c r="H36" s="10">
        <v>0</v>
      </c>
    </row>
    <row r="37" spans="1:8" s="8" customFormat="1" ht="15">
      <c r="A37" s="22">
        <v>25</v>
      </c>
      <c r="B37" s="20" t="s">
        <v>54</v>
      </c>
      <c r="C37" s="27" t="s">
        <v>55</v>
      </c>
      <c r="D37" s="21">
        <f t="shared" si="0"/>
        <v>7500000</v>
      </c>
      <c r="E37" s="17">
        <v>0</v>
      </c>
      <c r="F37" s="10">
        <v>0</v>
      </c>
      <c r="G37" s="10">
        <v>0</v>
      </c>
      <c r="H37" s="10">
        <v>7500000</v>
      </c>
    </row>
    <row r="38" spans="1:8" s="8" customFormat="1" ht="45">
      <c r="A38" s="19">
        <v>26</v>
      </c>
      <c r="B38" s="20" t="s">
        <v>56</v>
      </c>
      <c r="C38" s="27" t="s">
        <v>57</v>
      </c>
      <c r="D38" s="21">
        <f t="shared" si="0"/>
        <v>1219656</v>
      </c>
      <c r="E38" s="17">
        <v>0</v>
      </c>
      <c r="F38" s="10">
        <v>0</v>
      </c>
      <c r="G38" s="10">
        <v>967656</v>
      </c>
      <c r="H38" s="10">
        <v>252000</v>
      </c>
    </row>
    <row r="39" spans="1:8" s="40" customFormat="1" ht="15">
      <c r="A39" s="41">
        <v>27</v>
      </c>
      <c r="B39" s="35" t="s">
        <v>58</v>
      </c>
      <c r="C39" s="36" t="s">
        <v>59</v>
      </c>
      <c r="D39" s="37">
        <f>D40+D41+D42+D43+D44+D45+D46+D47+D48+D49</f>
        <v>314047052</v>
      </c>
      <c r="E39" s="38">
        <v>0</v>
      </c>
      <c r="F39" s="39">
        <v>108275000</v>
      </c>
      <c r="G39" s="39">
        <v>24372792.1</v>
      </c>
      <c r="H39" s="39">
        <v>131768607.9</v>
      </c>
    </row>
    <row r="40" spans="1:8" s="8" customFormat="1" ht="30">
      <c r="A40" s="22">
        <v>28</v>
      </c>
      <c r="B40" s="20" t="s">
        <v>60</v>
      </c>
      <c r="C40" s="27" t="s">
        <v>61</v>
      </c>
      <c r="D40" s="21">
        <f t="shared" si="0"/>
        <v>3890000</v>
      </c>
      <c r="E40" s="17">
        <v>0</v>
      </c>
      <c r="F40" s="10">
        <v>0</v>
      </c>
      <c r="G40" s="10">
        <v>526392.1</v>
      </c>
      <c r="H40" s="10">
        <v>3363607.9</v>
      </c>
    </row>
    <row r="41" spans="1:8" s="8" customFormat="1" ht="30">
      <c r="A41" s="19">
        <v>29</v>
      </c>
      <c r="B41" s="20" t="s">
        <v>62</v>
      </c>
      <c r="C41" s="27" t="s">
        <v>63</v>
      </c>
      <c r="D41" s="21">
        <f t="shared" si="0"/>
        <v>13028000</v>
      </c>
      <c r="E41" s="17">
        <v>0</v>
      </c>
      <c r="F41" s="10">
        <v>0</v>
      </c>
      <c r="G41" s="10">
        <v>12000000</v>
      </c>
      <c r="H41" s="10">
        <v>1028000</v>
      </c>
    </row>
    <row r="42" spans="1:8" s="8" customFormat="1" ht="30">
      <c r="A42" s="19">
        <v>30</v>
      </c>
      <c r="B42" s="20" t="s">
        <v>64</v>
      </c>
      <c r="C42" s="27" t="s">
        <v>65</v>
      </c>
      <c r="D42" s="21">
        <f t="shared" si="0"/>
        <v>450000</v>
      </c>
      <c r="E42" s="17">
        <v>0</v>
      </c>
      <c r="F42" s="10">
        <v>450000</v>
      </c>
      <c r="G42" s="10">
        <v>0</v>
      </c>
      <c r="H42" s="10">
        <v>0</v>
      </c>
    </row>
    <row r="43" spans="1:8" s="8" customFormat="1" ht="15">
      <c r="A43" s="22">
        <v>31</v>
      </c>
      <c r="B43" s="20" t="s">
        <v>66</v>
      </c>
      <c r="C43" s="27" t="s">
        <v>67</v>
      </c>
      <c r="D43" s="21">
        <f t="shared" si="0"/>
        <v>1600000</v>
      </c>
      <c r="E43" s="17">
        <v>0</v>
      </c>
      <c r="F43" s="10">
        <v>0</v>
      </c>
      <c r="G43" s="10">
        <v>465400</v>
      </c>
      <c r="H43" s="10">
        <v>1134600</v>
      </c>
    </row>
    <row r="44" spans="1:8" s="8" customFormat="1" ht="30">
      <c r="A44" s="19">
        <v>32</v>
      </c>
      <c r="B44" s="20" t="s">
        <v>68</v>
      </c>
      <c r="C44" s="27" t="s">
        <v>69</v>
      </c>
      <c r="D44" s="21">
        <f t="shared" si="0"/>
        <v>300000</v>
      </c>
      <c r="E44" s="17">
        <v>0</v>
      </c>
      <c r="F44" s="10">
        <v>0</v>
      </c>
      <c r="G44" s="10">
        <v>300000</v>
      </c>
      <c r="H44" s="10">
        <v>0</v>
      </c>
    </row>
    <row r="45" spans="1:8" s="8" customFormat="1" ht="45">
      <c r="A45" s="19">
        <v>33</v>
      </c>
      <c r="B45" s="20" t="s">
        <v>70</v>
      </c>
      <c r="C45" s="27" t="s">
        <v>71</v>
      </c>
      <c r="D45" s="21">
        <f t="shared" si="0"/>
        <v>77000</v>
      </c>
      <c r="E45" s="17">
        <v>0</v>
      </c>
      <c r="F45" s="10">
        <v>0</v>
      </c>
      <c r="G45" s="10">
        <v>0</v>
      </c>
      <c r="H45" s="10">
        <v>77000</v>
      </c>
    </row>
    <row r="46" spans="1:8" s="8" customFormat="1" ht="30">
      <c r="A46" s="22">
        <v>34</v>
      </c>
      <c r="B46" s="20" t="s">
        <v>72</v>
      </c>
      <c r="C46" s="27" t="s">
        <v>73</v>
      </c>
      <c r="D46" s="21">
        <f t="shared" si="0"/>
        <v>237366000</v>
      </c>
      <c r="E46" s="17">
        <v>0</v>
      </c>
      <c r="F46" s="10">
        <v>107785000</v>
      </c>
      <c r="G46" s="10">
        <v>7081000</v>
      </c>
      <c r="H46" s="10">
        <v>122500000</v>
      </c>
    </row>
    <row r="47" spans="1:8" s="8" customFormat="1" ht="30">
      <c r="A47" s="19">
        <v>35</v>
      </c>
      <c r="B47" s="20" t="s">
        <v>74</v>
      </c>
      <c r="C47" s="27" t="s">
        <v>75</v>
      </c>
      <c r="D47" s="21">
        <f t="shared" si="0"/>
        <v>4812400</v>
      </c>
      <c r="E47" s="17">
        <v>0</v>
      </c>
      <c r="F47" s="10">
        <v>0</v>
      </c>
      <c r="G47" s="10">
        <v>4000000</v>
      </c>
      <c r="H47" s="10">
        <v>812400</v>
      </c>
    </row>
    <row r="48" spans="1:8" s="8" customFormat="1" ht="15">
      <c r="A48" s="19">
        <v>36</v>
      </c>
      <c r="B48" s="13" t="s">
        <v>179</v>
      </c>
      <c r="C48" s="14" t="s">
        <v>180</v>
      </c>
      <c r="D48" s="15">
        <v>51123652</v>
      </c>
      <c r="E48" s="17">
        <v>0</v>
      </c>
      <c r="F48" s="10">
        <v>40000</v>
      </c>
      <c r="G48" s="10">
        <v>0</v>
      </c>
      <c r="H48" s="10">
        <v>40000</v>
      </c>
    </row>
    <row r="49" spans="1:8" s="8" customFormat="1" ht="45">
      <c r="A49" s="22">
        <v>37</v>
      </c>
      <c r="B49" s="13" t="s">
        <v>181</v>
      </c>
      <c r="C49" s="14" t="s">
        <v>182</v>
      </c>
      <c r="D49" s="15">
        <v>1400000</v>
      </c>
      <c r="E49" s="17">
        <v>0</v>
      </c>
      <c r="F49" s="10">
        <v>0</v>
      </c>
      <c r="G49" s="10">
        <v>0</v>
      </c>
      <c r="H49" s="10">
        <v>2805000</v>
      </c>
    </row>
    <row r="50" spans="1:8" s="40" customFormat="1" ht="15">
      <c r="A50" s="41">
        <v>38</v>
      </c>
      <c r="B50" s="35" t="s">
        <v>76</v>
      </c>
      <c r="C50" s="36" t="s">
        <v>77</v>
      </c>
      <c r="D50" s="37">
        <f>D51+D52+D53+D54+D55+D56+D57</f>
        <v>20208000</v>
      </c>
      <c r="E50" s="38">
        <v>0</v>
      </c>
      <c r="F50" s="39">
        <v>72004326.68</v>
      </c>
      <c r="G50" s="39">
        <v>33371326.52</v>
      </c>
      <c r="H50" s="39">
        <v>41815935.44</v>
      </c>
    </row>
    <row r="51" spans="1:8" s="8" customFormat="1" ht="45">
      <c r="A51" s="19">
        <v>39</v>
      </c>
      <c r="B51" s="20" t="s">
        <v>78</v>
      </c>
      <c r="C51" s="27" t="s">
        <v>79</v>
      </c>
      <c r="D51" s="21">
        <f t="shared" si="0"/>
        <v>3500000</v>
      </c>
      <c r="E51" s="17">
        <v>0</v>
      </c>
      <c r="F51" s="10">
        <v>3350000</v>
      </c>
      <c r="G51" s="10">
        <v>150000</v>
      </c>
      <c r="H51" s="10">
        <v>0</v>
      </c>
    </row>
    <row r="52" spans="1:8" s="8" customFormat="1" ht="30">
      <c r="A52" s="22">
        <v>40</v>
      </c>
      <c r="B52" s="20" t="s">
        <v>80</v>
      </c>
      <c r="C52" s="27" t="s">
        <v>81</v>
      </c>
      <c r="D52" s="21">
        <f t="shared" si="0"/>
        <v>1500000</v>
      </c>
      <c r="E52" s="17">
        <v>0</v>
      </c>
      <c r="F52" s="10">
        <v>0</v>
      </c>
      <c r="G52" s="10">
        <v>1500000</v>
      </c>
      <c r="H52" s="10">
        <v>0</v>
      </c>
    </row>
    <row r="53" spans="1:8" s="8" customFormat="1" ht="45">
      <c r="A53" s="19">
        <v>41</v>
      </c>
      <c r="B53" s="20" t="s">
        <v>82</v>
      </c>
      <c r="C53" s="27" t="s">
        <v>83</v>
      </c>
      <c r="D53" s="21">
        <f t="shared" si="0"/>
        <v>450000</v>
      </c>
      <c r="E53" s="17">
        <v>0</v>
      </c>
      <c r="F53" s="10">
        <v>0</v>
      </c>
      <c r="G53" s="10">
        <v>203450</v>
      </c>
      <c r="H53" s="10">
        <v>246550</v>
      </c>
    </row>
    <row r="54" spans="1:8" s="8" customFormat="1" ht="30">
      <c r="A54" s="19">
        <v>42</v>
      </c>
      <c r="B54" s="20" t="s">
        <v>84</v>
      </c>
      <c r="C54" s="27" t="s">
        <v>85</v>
      </c>
      <c r="D54" s="21">
        <f t="shared" si="0"/>
        <v>150000</v>
      </c>
      <c r="E54" s="17">
        <v>0</v>
      </c>
      <c r="F54" s="10">
        <v>0</v>
      </c>
      <c r="G54" s="10">
        <v>0</v>
      </c>
      <c r="H54" s="10">
        <v>150000</v>
      </c>
    </row>
    <row r="55" spans="1:8" s="8" customFormat="1" ht="15">
      <c r="A55" s="22">
        <v>43</v>
      </c>
      <c r="B55" s="20" t="s">
        <v>86</v>
      </c>
      <c r="C55" s="27" t="s">
        <v>87</v>
      </c>
      <c r="D55" s="21">
        <f t="shared" si="0"/>
        <v>84000</v>
      </c>
      <c r="E55" s="17">
        <v>0</v>
      </c>
      <c r="F55" s="10">
        <v>33548.86</v>
      </c>
      <c r="G55" s="10">
        <v>0</v>
      </c>
      <c r="H55" s="10">
        <v>50451.14</v>
      </c>
    </row>
    <row r="56" spans="1:8" s="8" customFormat="1" ht="30">
      <c r="A56" s="19">
        <v>44</v>
      </c>
      <c r="B56" s="20" t="s">
        <v>88</v>
      </c>
      <c r="C56" s="27" t="s">
        <v>89</v>
      </c>
      <c r="D56" s="21">
        <f t="shared" si="0"/>
        <v>12324000</v>
      </c>
      <c r="E56" s="17">
        <v>0</v>
      </c>
      <c r="F56" s="10">
        <v>0</v>
      </c>
      <c r="G56" s="10">
        <v>1124000</v>
      </c>
      <c r="H56" s="10">
        <v>11200000</v>
      </c>
    </row>
    <row r="57" spans="1:8" s="8" customFormat="1" ht="30">
      <c r="A57" s="19">
        <v>45</v>
      </c>
      <c r="B57" s="20" t="s">
        <v>90</v>
      </c>
      <c r="C57" s="27" t="s">
        <v>91</v>
      </c>
      <c r="D57" s="21">
        <f aca="true" t="shared" si="1" ref="D57:D101">SUM(E57:H57)</f>
        <v>2200000</v>
      </c>
      <c r="E57" s="17">
        <v>0</v>
      </c>
      <c r="F57" s="10">
        <v>0</v>
      </c>
      <c r="G57" s="10">
        <v>2200000</v>
      </c>
      <c r="H57" s="10">
        <v>0</v>
      </c>
    </row>
    <row r="58" spans="1:8" s="40" customFormat="1" ht="30">
      <c r="A58" s="34">
        <v>46</v>
      </c>
      <c r="B58" s="35" t="s">
        <v>92</v>
      </c>
      <c r="C58" s="36" t="s">
        <v>93</v>
      </c>
      <c r="D58" s="37">
        <f>D59+D60+D61</f>
        <v>4083487.1399999997</v>
      </c>
      <c r="E58" s="38">
        <v>0</v>
      </c>
      <c r="F58" s="39">
        <v>0</v>
      </c>
      <c r="G58" s="39">
        <v>1371000</v>
      </c>
      <c r="H58" s="39">
        <v>2712487.1399999997</v>
      </c>
    </row>
    <row r="59" spans="1:8" s="8" customFormat="1" ht="45">
      <c r="A59" s="19">
        <v>47</v>
      </c>
      <c r="B59" s="20" t="s">
        <v>94</v>
      </c>
      <c r="C59" s="27" t="s">
        <v>95</v>
      </c>
      <c r="D59" s="21">
        <f t="shared" si="1"/>
        <v>3011243.57</v>
      </c>
      <c r="E59" s="17">
        <v>0</v>
      </c>
      <c r="F59" s="10">
        <v>0</v>
      </c>
      <c r="G59" s="10">
        <v>800000</v>
      </c>
      <c r="H59" s="10">
        <v>2211243.57</v>
      </c>
    </row>
    <row r="60" spans="1:8" s="8" customFormat="1" ht="60">
      <c r="A60" s="19">
        <v>48</v>
      </c>
      <c r="B60" s="20" t="s">
        <v>96</v>
      </c>
      <c r="C60" s="27" t="s">
        <v>97</v>
      </c>
      <c r="D60" s="21">
        <f t="shared" si="1"/>
        <v>1001243.5700000001</v>
      </c>
      <c r="E60" s="17">
        <v>0</v>
      </c>
      <c r="F60" s="10">
        <v>0</v>
      </c>
      <c r="G60" s="10">
        <v>500000</v>
      </c>
      <c r="H60" s="10">
        <v>501243.57</v>
      </c>
    </row>
    <row r="61" spans="1:8" s="8" customFormat="1" ht="45">
      <c r="A61" s="22">
        <v>49</v>
      </c>
      <c r="B61" s="20" t="s">
        <v>98</v>
      </c>
      <c r="C61" s="27" t="s">
        <v>99</v>
      </c>
      <c r="D61" s="21">
        <f t="shared" si="1"/>
        <v>71000</v>
      </c>
      <c r="E61" s="17">
        <v>0</v>
      </c>
      <c r="F61" s="10">
        <v>0</v>
      </c>
      <c r="G61" s="10">
        <v>71000</v>
      </c>
      <c r="H61" s="10">
        <v>0</v>
      </c>
    </row>
    <row r="62" spans="1:8" s="23" customFormat="1" ht="15">
      <c r="A62" s="28">
        <v>50</v>
      </c>
      <c r="B62" s="29" t="s">
        <v>100</v>
      </c>
      <c r="C62" s="30" t="s">
        <v>101</v>
      </c>
      <c r="D62" s="18">
        <f>D63+D71+D83</f>
        <v>65757903</v>
      </c>
      <c r="E62" s="31">
        <v>0</v>
      </c>
      <c r="F62" s="32">
        <v>14738300.84</v>
      </c>
      <c r="G62" s="32">
        <v>33497403.03</v>
      </c>
      <c r="H62" s="32">
        <v>14567199.129999999</v>
      </c>
    </row>
    <row r="63" spans="1:8" s="40" customFormat="1" ht="15">
      <c r="A63" s="41">
        <v>51</v>
      </c>
      <c r="B63" s="35" t="s">
        <v>102</v>
      </c>
      <c r="C63" s="36" t="s">
        <v>103</v>
      </c>
      <c r="D63" s="37">
        <f>D64+D65+D66+D67+D68+D69+D70</f>
        <v>22776433</v>
      </c>
      <c r="E63" s="38">
        <v>0</v>
      </c>
      <c r="F63" s="39">
        <v>6665988.12</v>
      </c>
      <c r="G63" s="39">
        <v>9583245.75</v>
      </c>
      <c r="H63" s="39">
        <v>3527199.13</v>
      </c>
    </row>
    <row r="64" spans="1:8" s="8" customFormat="1" ht="15">
      <c r="A64" s="22">
        <v>52</v>
      </c>
      <c r="B64" s="20" t="s">
        <v>104</v>
      </c>
      <c r="C64" s="27" t="s">
        <v>105</v>
      </c>
      <c r="D64" s="21">
        <f t="shared" si="1"/>
        <v>59000</v>
      </c>
      <c r="E64" s="17">
        <v>0</v>
      </c>
      <c r="F64" s="10">
        <v>0</v>
      </c>
      <c r="G64" s="10">
        <v>59000</v>
      </c>
      <c r="H64" s="10">
        <v>0</v>
      </c>
    </row>
    <row r="65" spans="1:8" s="8" customFormat="1" ht="60">
      <c r="A65" s="19">
        <v>53</v>
      </c>
      <c r="B65" s="20" t="s">
        <v>106</v>
      </c>
      <c r="C65" s="27" t="s">
        <v>107</v>
      </c>
      <c r="D65" s="21">
        <f t="shared" si="1"/>
        <v>7000000</v>
      </c>
      <c r="E65" s="17">
        <v>0</v>
      </c>
      <c r="F65" s="10">
        <v>4272198.12</v>
      </c>
      <c r="G65" s="10">
        <v>2727801.88</v>
      </c>
      <c r="H65" s="10">
        <v>0</v>
      </c>
    </row>
    <row r="66" spans="1:8" s="8" customFormat="1" ht="30">
      <c r="A66" s="19">
        <v>54</v>
      </c>
      <c r="B66" s="20" t="s">
        <v>108</v>
      </c>
      <c r="C66" s="27" t="s">
        <v>109</v>
      </c>
      <c r="D66" s="21">
        <f t="shared" si="1"/>
        <v>12000000</v>
      </c>
      <c r="E66" s="17">
        <v>0</v>
      </c>
      <c r="F66" s="10">
        <v>2393790</v>
      </c>
      <c r="G66" s="10">
        <v>6255446.87</v>
      </c>
      <c r="H66" s="10">
        <v>3350763.13</v>
      </c>
    </row>
    <row r="67" spans="1:8" s="8" customFormat="1" ht="60">
      <c r="A67" s="22">
        <v>55</v>
      </c>
      <c r="B67" s="20" t="s">
        <v>110</v>
      </c>
      <c r="C67" s="27" t="s">
        <v>111</v>
      </c>
      <c r="D67" s="21">
        <f t="shared" si="1"/>
        <v>99054</v>
      </c>
      <c r="E67" s="17">
        <v>0</v>
      </c>
      <c r="F67" s="10">
        <v>0</v>
      </c>
      <c r="G67" s="10">
        <v>99054</v>
      </c>
      <c r="H67" s="10">
        <v>0</v>
      </c>
    </row>
    <row r="68" spans="1:8" s="8" customFormat="1" ht="15">
      <c r="A68" s="19">
        <v>56</v>
      </c>
      <c r="B68" s="20" t="s">
        <v>112</v>
      </c>
      <c r="C68" s="27" t="s">
        <v>113</v>
      </c>
      <c r="D68" s="21">
        <f t="shared" si="1"/>
        <v>441943</v>
      </c>
      <c r="E68" s="17">
        <v>0</v>
      </c>
      <c r="F68" s="10">
        <v>0</v>
      </c>
      <c r="G68" s="10">
        <v>441943</v>
      </c>
      <c r="H68" s="10">
        <v>0</v>
      </c>
    </row>
    <row r="69" spans="1:8" s="8" customFormat="1" ht="30">
      <c r="A69" s="19">
        <v>57</v>
      </c>
      <c r="B69" s="20" t="s">
        <v>114</v>
      </c>
      <c r="C69" s="27" t="s">
        <v>115</v>
      </c>
      <c r="D69" s="21">
        <f t="shared" si="1"/>
        <v>176436</v>
      </c>
      <c r="E69" s="17">
        <v>0</v>
      </c>
      <c r="F69" s="10">
        <v>0</v>
      </c>
      <c r="G69" s="10">
        <v>0</v>
      </c>
      <c r="H69" s="10">
        <v>176436</v>
      </c>
    </row>
    <row r="70" spans="1:8" s="8" customFormat="1" ht="45">
      <c r="A70" s="22">
        <v>58</v>
      </c>
      <c r="B70" s="13" t="s">
        <v>183</v>
      </c>
      <c r="C70" s="14" t="s">
        <v>184</v>
      </c>
      <c r="D70" s="15" t="s">
        <v>185</v>
      </c>
      <c r="E70" s="17"/>
      <c r="F70" s="10"/>
      <c r="G70" s="10"/>
      <c r="H70" s="10"/>
    </row>
    <row r="71" spans="1:8" s="40" customFormat="1" ht="15">
      <c r="A71" s="41">
        <v>59</v>
      </c>
      <c r="B71" s="35" t="s">
        <v>116</v>
      </c>
      <c r="C71" s="36" t="s">
        <v>117</v>
      </c>
      <c r="D71" s="37">
        <f>D72+D73+D74+D75+D76+D77+D78+D79+D80+D81+D82</f>
        <v>42081470</v>
      </c>
      <c r="E71" s="38">
        <v>0</v>
      </c>
      <c r="F71" s="39">
        <v>8027312.72</v>
      </c>
      <c r="G71" s="39">
        <v>23914157.28</v>
      </c>
      <c r="H71" s="39">
        <v>10140000</v>
      </c>
    </row>
    <row r="72" spans="1:8" s="8" customFormat="1" ht="30">
      <c r="A72" s="19">
        <v>60</v>
      </c>
      <c r="B72" s="20" t="s">
        <v>118</v>
      </c>
      <c r="C72" s="27" t="s">
        <v>119</v>
      </c>
      <c r="D72" s="21">
        <f t="shared" si="1"/>
        <v>5266000</v>
      </c>
      <c r="E72" s="17">
        <v>0</v>
      </c>
      <c r="F72" s="10">
        <v>1500000</v>
      </c>
      <c r="G72" s="10">
        <v>3500000</v>
      </c>
      <c r="H72" s="10">
        <v>266000</v>
      </c>
    </row>
    <row r="73" spans="1:8" s="8" customFormat="1" ht="30">
      <c r="A73" s="22">
        <v>61</v>
      </c>
      <c r="B73" s="20" t="s">
        <v>120</v>
      </c>
      <c r="C73" s="27" t="s">
        <v>121</v>
      </c>
      <c r="D73" s="21">
        <f t="shared" si="1"/>
        <v>5400000</v>
      </c>
      <c r="E73" s="17">
        <v>0</v>
      </c>
      <c r="F73" s="10">
        <v>1500000</v>
      </c>
      <c r="G73" s="10">
        <v>3500000</v>
      </c>
      <c r="H73" s="10">
        <v>400000</v>
      </c>
    </row>
    <row r="74" spans="1:8" s="8" customFormat="1" ht="30">
      <c r="A74" s="19">
        <v>62</v>
      </c>
      <c r="B74" s="20" t="s">
        <v>122</v>
      </c>
      <c r="C74" s="27" t="s">
        <v>123</v>
      </c>
      <c r="D74" s="21">
        <f t="shared" si="1"/>
        <v>13763000</v>
      </c>
      <c r="E74" s="17">
        <v>0</v>
      </c>
      <c r="F74" s="10">
        <v>1357510.54</v>
      </c>
      <c r="G74" s="10">
        <v>11405489.46</v>
      </c>
      <c r="H74" s="10">
        <v>1000000</v>
      </c>
    </row>
    <row r="75" spans="1:8" s="8" customFormat="1" ht="45">
      <c r="A75" s="19">
        <v>63</v>
      </c>
      <c r="B75" s="20" t="s">
        <v>124</v>
      </c>
      <c r="C75" s="27" t="s">
        <v>125</v>
      </c>
      <c r="D75" s="21">
        <f t="shared" si="1"/>
        <v>4120000</v>
      </c>
      <c r="E75" s="17">
        <v>0</v>
      </c>
      <c r="F75" s="10">
        <v>1785334</v>
      </c>
      <c r="G75" s="10">
        <v>2214666</v>
      </c>
      <c r="H75" s="10">
        <v>120000</v>
      </c>
    </row>
    <row r="76" spans="1:8" s="8" customFormat="1" ht="15">
      <c r="A76" s="22">
        <v>64</v>
      </c>
      <c r="B76" s="20" t="s">
        <v>126</v>
      </c>
      <c r="C76" s="27" t="s">
        <v>127</v>
      </c>
      <c r="D76" s="21">
        <f t="shared" si="1"/>
        <v>2938220</v>
      </c>
      <c r="E76" s="17">
        <v>0</v>
      </c>
      <c r="F76" s="10">
        <v>1018810</v>
      </c>
      <c r="G76" s="10">
        <v>1919410</v>
      </c>
      <c r="H76" s="10">
        <v>0</v>
      </c>
    </row>
    <row r="77" spans="1:8" s="8" customFormat="1" ht="30">
      <c r="A77" s="19">
        <v>65</v>
      </c>
      <c r="B77" s="20" t="s">
        <v>128</v>
      </c>
      <c r="C77" s="27" t="s">
        <v>129</v>
      </c>
      <c r="D77" s="21">
        <f t="shared" si="1"/>
        <v>400000</v>
      </c>
      <c r="E77" s="17">
        <v>0</v>
      </c>
      <c r="F77" s="10">
        <v>0</v>
      </c>
      <c r="G77" s="10">
        <v>400000</v>
      </c>
      <c r="H77" s="10">
        <v>0</v>
      </c>
    </row>
    <row r="78" spans="1:8" s="8" customFormat="1" ht="30">
      <c r="A78" s="19">
        <v>66</v>
      </c>
      <c r="B78" s="20" t="s">
        <v>130</v>
      </c>
      <c r="C78" s="27" t="s">
        <v>131</v>
      </c>
      <c r="D78" s="21">
        <f t="shared" si="1"/>
        <v>886250</v>
      </c>
      <c r="E78" s="17">
        <v>0</v>
      </c>
      <c r="F78" s="10">
        <v>0</v>
      </c>
      <c r="G78" s="10">
        <v>886250</v>
      </c>
      <c r="H78" s="10">
        <v>0</v>
      </c>
    </row>
    <row r="79" spans="1:8" s="8" customFormat="1" ht="15">
      <c r="A79" s="22">
        <v>67</v>
      </c>
      <c r="B79" s="20" t="s">
        <v>132</v>
      </c>
      <c r="C79" s="27" t="s">
        <v>133</v>
      </c>
      <c r="D79" s="21">
        <f t="shared" si="1"/>
        <v>3894000</v>
      </c>
      <c r="E79" s="17">
        <v>0</v>
      </c>
      <c r="F79" s="10">
        <v>0</v>
      </c>
      <c r="G79" s="10">
        <v>0</v>
      </c>
      <c r="H79" s="10">
        <v>3894000</v>
      </c>
    </row>
    <row r="80" spans="1:8" s="8" customFormat="1" ht="60">
      <c r="A80" s="19">
        <v>68</v>
      </c>
      <c r="B80" s="20" t="s">
        <v>134</v>
      </c>
      <c r="C80" s="27" t="s">
        <v>135</v>
      </c>
      <c r="D80" s="21">
        <f t="shared" si="1"/>
        <v>1810000</v>
      </c>
      <c r="E80" s="17">
        <v>0</v>
      </c>
      <c r="F80" s="10">
        <v>0</v>
      </c>
      <c r="G80" s="10">
        <v>0</v>
      </c>
      <c r="H80" s="10">
        <v>1810000</v>
      </c>
    </row>
    <row r="81" spans="1:8" s="8" customFormat="1" ht="15">
      <c r="A81" s="19">
        <v>69</v>
      </c>
      <c r="B81" s="20" t="s">
        <v>136</v>
      </c>
      <c r="C81" s="27" t="s">
        <v>137</v>
      </c>
      <c r="D81" s="21">
        <f t="shared" si="1"/>
        <v>2650000</v>
      </c>
      <c r="E81" s="17">
        <v>0</v>
      </c>
      <c r="F81" s="10">
        <v>0</v>
      </c>
      <c r="G81" s="10">
        <v>0</v>
      </c>
      <c r="H81" s="10">
        <v>2650000</v>
      </c>
    </row>
    <row r="82" spans="1:8" s="8" customFormat="1" ht="30">
      <c r="A82" s="22">
        <v>70</v>
      </c>
      <c r="B82" s="20" t="s">
        <v>138</v>
      </c>
      <c r="C82" s="27" t="s">
        <v>139</v>
      </c>
      <c r="D82" s="21">
        <f t="shared" si="1"/>
        <v>954000</v>
      </c>
      <c r="E82" s="17">
        <v>0</v>
      </c>
      <c r="F82" s="10">
        <v>865658.18</v>
      </c>
      <c r="G82" s="10">
        <v>88341.82</v>
      </c>
      <c r="H82" s="10">
        <v>0</v>
      </c>
    </row>
    <row r="83" spans="1:8" s="40" customFormat="1" ht="15">
      <c r="A83" s="41">
        <v>71</v>
      </c>
      <c r="B83" s="35" t="s">
        <v>140</v>
      </c>
      <c r="C83" s="36" t="s">
        <v>141</v>
      </c>
      <c r="D83" s="37">
        <f>D84</f>
        <v>900000</v>
      </c>
      <c r="E83" s="38">
        <v>0</v>
      </c>
      <c r="F83" s="39">
        <v>0</v>
      </c>
      <c r="G83" s="39">
        <v>0</v>
      </c>
      <c r="H83" s="39">
        <v>900000</v>
      </c>
    </row>
    <row r="84" spans="1:8" s="8" customFormat="1" ht="30">
      <c r="A84" s="19">
        <v>72</v>
      </c>
      <c r="B84" s="20" t="s">
        <v>142</v>
      </c>
      <c r="C84" s="27" t="s">
        <v>143</v>
      </c>
      <c r="D84" s="21">
        <f t="shared" si="1"/>
        <v>900000</v>
      </c>
      <c r="E84" s="17">
        <v>0</v>
      </c>
      <c r="F84" s="10">
        <v>0</v>
      </c>
      <c r="G84" s="10">
        <v>0</v>
      </c>
      <c r="H84" s="10">
        <v>900000</v>
      </c>
    </row>
    <row r="85" spans="1:8" s="23" customFormat="1" ht="30">
      <c r="A85" s="33">
        <v>73</v>
      </c>
      <c r="B85" s="29" t="s">
        <v>144</v>
      </c>
      <c r="C85" s="30" t="s">
        <v>145</v>
      </c>
      <c r="D85" s="18">
        <f>D86+D89</f>
        <v>18802000</v>
      </c>
      <c r="E85" s="31">
        <v>0</v>
      </c>
      <c r="F85" s="32">
        <v>5820167.66</v>
      </c>
      <c r="G85" s="32">
        <v>2773300</v>
      </c>
      <c r="H85" s="32">
        <v>10208532.34</v>
      </c>
    </row>
    <row r="86" spans="1:8" s="40" customFormat="1" ht="15">
      <c r="A86" s="41">
        <v>74</v>
      </c>
      <c r="B86" s="35" t="s">
        <v>146</v>
      </c>
      <c r="C86" s="36" t="s">
        <v>147</v>
      </c>
      <c r="D86" s="37">
        <f>D87+D88</f>
        <v>3169000</v>
      </c>
      <c r="E86" s="38">
        <v>0</v>
      </c>
      <c r="F86" s="39">
        <v>3169000</v>
      </c>
      <c r="G86" s="39">
        <v>0</v>
      </c>
      <c r="H86" s="39">
        <v>0</v>
      </c>
    </row>
    <row r="87" spans="1:8" s="8" customFormat="1" ht="30">
      <c r="A87" s="19">
        <v>75</v>
      </c>
      <c r="B87" s="20" t="s">
        <v>148</v>
      </c>
      <c r="C87" s="27" t="s">
        <v>149</v>
      </c>
      <c r="D87" s="21">
        <f t="shared" si="1"/>
        <v>2999000</v>
      </c>
      <c r="E87" s="17">
        <v>0</v>
      </c>
      <c r="F87" s="10">
        <v>2999000</v>
      </c>
      <c r="G87" s="10">
        <v>0</v>
      </c>
      <c r="H87" s="10">
        <v>0</v>
      </c>
    </row>
    <row r="88" spans="1:8" s="8" customFormat="1" ht="30">
      <c r="A88" s="22">
        <v>76</v>
      </c>
      <c r="B88" s="20" t="s">
        <v>150</v>
      </c>
      <c r="C88" s="27" t="s">
        <v>151</v>
      </c>
      <c r="D88" s="21">
        <f t="shared" si="1"/>
        <v>170000</v>
      </c>
      <c r="E88" s="17">
        <v>0</v>
      </c>
      <c r="F88" s="10">
        <v>170000</v>
      </c>
      <c r="G88" s="10">
        <v>0</v>
      </c>
      <c r="H88" s="10">
        <v>0</v>
      </c>
    </row>
    <row r="89" spans="1:8" s="40" customFormat="1" ht="30">
      <c r="A89" s="41">
        <v>77</v>
      </c>
      <c r="B89" s="35" t="s">
        <v>152</v>
      </c>
      <c r="C89" s="36" t="s">
        <v>153</v>
      </c>
      <c r="D89" s="37">
        <f>D90+D91+D92</f>
        <v>15633000</v>
      </c>
      <c r="E89" s="38">
        <v>0</v>
      </c>
      <c r="F89" s="39">
        <v>2651167.66</v>
      </c>
      <c r="G89" s="39">
        <v>2773300</v>
      </c>
      <c r="H89" s="39">
        <v>10208532.34</v>
      </c>
    </row>
    <row r="90" spans="1:8" s="8" customFormat="1" ht="30">
      <c r="A90" s="19">
        <v>78</v>
      </c>
      <c r="B90" s="20" t="s">
        <v>154</v>
      </c>
      <c r="C90" s="27" t="s">
        <v>155</v>
      </c>
      <c r="D90" s="21">
        <f t="shared" si="1"/>
        <v>10000000</v>
      </c>
      <c r="E90" s="17">
        <v>0</v>
      </c>
      <c r="F90" s="10">
        <v>0</v>
      </c>
      <c r="G90" s="10">
        <v>0</v>
      </c>
      <c r="H90" s="10">
        <v>10000000</v>
      </c>
    </row>
    <row r="91" spans="1:8" s="8" customFormat="1" ht="30">
      <c r="A91" s="22">
        <v>79</v>
      </c>
      <c r="B91" s="20" t="s">
        <v>156</v>
      </c>
      <c r="C91" s="27" t="s">
        <v>157</v>
      </c>
      <c r="D91" s="21">
        <f t="shared" si="1"/>
        <v>4433000</v>
      </c>
      <c r="E91" s="17">
        <v>0</v>
      </c>
      <c r="F91" s="10">
        <v>2651167.66</v>
      </c>
      <c r="G91" s="10">
        <v>1573300</v>
      </c>
      <c r="H91" s="10">
        <v>208532.34</v>
      </c>
    </row>
    <row r="92" spans="1:8" s="8" customFormat="1" ht="15">
      <c r="A92" s="19">
        <v>80</v>
      </c>
      <c r="B92" s="20" t="s">
        <v>158</v>
      </c>
      <c r="C92" s="27" t="s">
        <v>159</v>
      </c>
      <c r="D92" s="21">
        <f t="shared" si="1"/>
        <v>1200000</v>
      </c>
      <c r="E92" s="17">
        <v>0</v>
      </c>
      <c r="F92" s="10">
        <v>0</v>
      </c>
      <c r="G92" s="10">
        <v>1200000</v>
      </c>
      <c r="H92" s="10">
        <v>0</v>
      </c>
    </row>
    <row r="93" spans="1:8" s="23" customFormat="1" ht="15">
      <c r="A93" s="28">
        <v>81</v>
      </c>
      <c r="B93" s="29" t="s">
        <v>160</v>
      </c>
      <c r="C93" s="30" t="s">
        <v>161</v>
      </c>
      <c r="D93" s="18">
        <f>D94+D99</f>
        <v>43328482</v>
      </c>
      <c r="E93" s="31">
        <v>1869.8</v>
      </c>
      <c r="F93" s="32">
        <v>7129256.95</v>
      </c>
      <c r="G93" s="32">
        <v>12978301.78</v>
      </c>
      <c r="H93" s="32">
        <v>23770129.92</v>
      </c>
    </row>
    <row r="94" spans="1:8" s="40" customFormat="1" ht="15">
      <c r="A94" s="34">
        <v>82</v>
      </c>
      <c r="B94" s="35" t="s">
        <v>162</v>
      </c>
      <c r="C94" s="36" t="s">
        <v>163</v>
      </c>
      <c r="D94" s="37">
        <f>D95+D96+D97+D98</f>
        <v>36319000</v>
      </c>
      <c r="E94" s="38">
        <v>0</v>
      </c>
      <c r="F94" s="39">
        <v>6975050.3</v>
      </c>
      <c r="G94" s="39">
        <v>12843819.78</v>
      </c>
      <c r="H94" s="39">
        <v>16500129.92</v>
      </c>
    </row>
    <row r="95" spans="1:8" s="8" customFormat="1" ht="15">
      <c r="A95" s="19">
        <v>83</v>
      </c>
      <c r="B95" s="20" t="s">
        <v>164</v>
      </c>
      <c r="C95" s="27" t="s">
        <v>165</v>
      </c>
      <c r="D95" s="21">
        <f t="shared" si="1"/>
        <v>449000</v>
      </c>
      <c r="E95" s="17">
        <v>0</v>
      </c>
      <c r="F95" s="10">
        <v>0</v>
      </c>
      <c r="G95" s="10">
        <v>449000</v>
      </c>
      <c r="H95" s="10">
        <v>0</v>
      </c>
    </row>
    <row r="96" spans="1:8" s="8" customFormat="1" ht="15">
      <c r="A96" s="19">
        <v>84</v>
      </c>
      <c r="B96" s="20" t="s">
        <v>166</v>
      </c>
      <c r="C96" s="27" t="s">
        <v>167</v>
      </c>
      <c r="D96" s="21">
        <f t="shared" si="1"/>
        <v>8000000</v>
      </c>
      <c r="E96" s="17">
        <v>0</v>
      </c>
      <c r="F96" s="10">
        <v>0</v>
      </c>
      <c r="G96" s="10">
        <v>1000000</v>
      </c>
      <c r="H96" s="10">
        <v>7000000</v>
      </c>
    </row>
    <row r="97" spans="1:8" s="8" customFormat="1" ht="30">
      <c r="A97" s="22">
        <v>85</v>
      </c>
      <c r="B97" s="20" t="s">
        <v>168</v>
      </c>
      <c r="C97" s="27" t="s">
        <v>169</v>
      </c>
      <c r="D97" s="21">
        <f t="shared" si="1"/>
        <v>24220000</v>
      </c>
      <c r="E97" s="17">
        <v>0</v>
      </c>
      <c r="F97" s="10">
        <v>6475050.3</v>
      </c>
      <c r="G97" s="10">
        <v>10244949.7</v>
      </c>
      <c r="H97" s="10">
        <v>7500000</v>
      </c>
    </row>
    <row r="98" spans="1:8" s="8" customFormat="1" ht="15">
      <c r="A98" s="19">
        <v>86</v>
      </c>
      <c r="B98" s="20" t="s">
        <v>170</v>
      </c>
      <c r="C98" s="27" t="s">
        <v>171</v>
      </c>
      <c r="D98" s="21">
        <f t="shared" si="1"/>
        <v>3650000</v>
      </c>
      <c r="E98" s="17">
        <v>0</v>
      </c>
      <c r="F98" s="10">
        <v>500000</v>
      </c>
      <c r="G98" s="10">
        <v>1149870.08</v>
      </c>
      <c r="H98" s="10">
        <v>2000129.92</v>
      </c>
    </row>
    <row r="99" spans="1:8" s="40" customFormat="1" ht="30">
      <c r="A99" s="41">
        <v>87</v>
      </c>
      <c r="B99" s="35" t="s">
        <v>172</v>
      </c>
      <c r="C99" s="36" t="s">
        <v>173</v>
      </c>
      <c r="D99" s="37">
        <f>D100+D101</f>
        <v>7009482</v>
      </c>
      <c r="E99" s="38">
        <v>1869.8</v>
      </c>
      <c r="F99" s="39">
        <v>154206.65</v>
      </c>
      <c r="G99" s="39">
        <v>134482</v>
      </c>
      <c r="H99" s="39">
        <v>7270000</v>
      </c>
    </row>
    <row r="100" spans="1:8" s="8" customFormat="1" ht="45">
      <c r="A100" s="22">
        <v>88</v>
      </c>
      <c r="B100" s="20" t="s">
        <v>174</v>
      </c>
      <c r="C100" s="27" t="s">
        <v>175</v>
      </c>
      <c r="D100" s="21">
        <f t="shared" si="1"/>
        <v>7000000</v>
      </c>
      <c r="E100" s="17">
        <v>0</v>
      </c>
      <c r="F100" s="10">
        <v>0</v>
      </c>
      <c r="G100" s="10">
        <v>0</v>
      </c>
      <c r="H100" s="10">
        <v>7000000</v>
      </c>
    </row>
    <row r="101" spans="1:8" s="8" customFormat="1" ht="45">
      <c r="A101" s="19">
        <v>89</v>
      </c>
      <c r="B101" s="20" t="s">
        <v>176</v>
      </c>
      <c r="C101" s="27" t="s">
        <v>177</v>
      </c>
      <c r="D101" s="21">
        <f t="shared" si="1"/>
        <v>9482</v>
      </c>
      <c r="E101" s="17">
        <v>0</v>
      </c>
      <c r="F101" s="10">
        <v>0</v>
      </c>
      <c r="G101" s="10">
        <v>9482</v>
      </c>
      <c r="H101" s="10">
        <v>0</v>
      </c>
    </row>
    <row r="102" spans="2:4" s="8" customFormat="1" ht="15">
      <c r="B102" s="9"/>
      <c r="D102" s="11"/>
    </row>
    <row r="103" spans="1:4" s="8" customFormat="1" ht="15">
      <c r="A103" s="43"/>
      <c r="B103" s="43"/>
      <c r="C103" s="43"/>
      <c r="D103" s="11"/>
    </row>
    <row r="104" spans="1:4" s="8" customFormat="1" ht="15">
      <c r="A104" s="43"/>
      <c r="B104" s="43"/>
      <c r="C104" s="43"/>
      <c r="D104" s="11"/>
    </row>
    <row r="105" spans="1:4" s="8" customFormat="1" ht="15">
      <c r="A105" s="43"/>
      <c r="B105" s="43"/>
      <c r="C105" s="43"/>
      <c r="D105" s="11"/>
    </row>
    <row r="106" spans="1:4" s="8" customFormat="1" ht="15">
      <c r="A106" s="43"/>
      <c r="B106" s="43"/>
      <c r="C106" s="43"/>
      <c r="D106" s="11"/>
    </row>
    <row r="107" spans="1:4" s="8" customFormat="1" ht="15">
      <c r="A107" s="43"/>
      <c r="B107" s="43"/>
      <c r="C107" s="43"/>
      <c r="D107" s="11"/>
    </row>
    <row r="108" spans="1:4" s="8" customFormat="1" ht="15">
      <c r="A108" s="43"/>
      <c r="B108" s="43"/>
      <c r="C108" s="43"/>
      <c r="D108" s="11"/>
    </row>
    <row r="109" spans="1:4" s="8" customFormat="1" ht="15">
      <c r="A109" s="43"/>
      <c r="B109" s="43"/>
      <c r="C109" s="43"/>
      <c r="D109" s="11"/>
    </row>
    <row r="110" spans="2:4" s="8" customFormat="1" ht="15">
      <c r="B110" s="9"/>
      <c r="D110" s="11"/>
    </row>
    <row r="111" spans="2:4" s="8" customFormat="1" ht="15">
      <c r="B111" s="9"/>
      <c r="D111" s="11"/>
    </row>
    <row r="112" spans="2:4" s="8" customFormat="1" ht="15">
      <c r="B112" s="9"/>
      <c r="D112" s="11"/>
    </row>
    <row r="113" spans="2:4" s="8" customFormat="1" ht="15">
      <c r="B113" s="9"/>
      <c r="D113" s="11"/>
    </row>
  </sheetData>
  <sheetProtection/>
  <mergeCells count="13">
    <mergeCell ref="E11:H11"/>
    <mergeCell ref="A103:C103"/>
    <mergeCell ref="A8:D8"/>
    <mergeCell ref="A11:A12"/>
    <mergeCell ref="B11:B12"/>
    <mergeCell ref="C11:C12"/>
    <mergeCell ref="D11:D12"/>
    <mergeCell ref="A104:C104"/>
    <mergeCell ref="A105:C105"/>
    <mergeCell ref="A106:C106"/>
    <mergeCell ref="A107:C107"/>
    <mergeCell ref="A108:C108"/>
    <mergeCell ref="A109:C109"/>
  </mergeCells>
  <printOptions horizontalCentered="1"/>
  <pageMargins left="0.5905511811023623" right="0" top="0.3937007874015748" bottom="0.3937007874015748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г. Железногорск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Петлахова</dc:creator>
  <cp:keywords/>
  <dc:description/>
  <cp:lastModifiedBy>Бутова</cp:lastModifiedBy>
  <cp:lastPrinted>2008-12-08T14:14:09Z</cp:lastPrinted>
  <dcterms:created xsi:type="dcterms:W3CDTF">2008-12-08T12:07:11Z</dcterms:created>
  <dcterms:modified xsi:type="dcterms:W3CDTF">2008-12-23T05:19:25Z</dcterms:modified>
  <cp:category/>
  <cp:version/>
  <cp:contentType/>
  <cp:contentStatus/>
</cp:coreProperties>
</file>